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60" yWindow="600" windowWidth="20430" windowHeight="10920"/>
  </bookViews>
  <sheets>
    <sheet name="Cuadro_3" sheetId="1" r:id="rId1"/>
  </sheets>
  <definedNames>
    <definedName name="_xlnm._FilterDatabase" localSheetId="0" hidden="1">Cuadro_3!$I$1:$I$275</definedName>
    <definedName name="_xlnm.Print_Area" localSheetId="0">Cuadro_3!$A$1:$I$243</definedName>
    <definedName name="_xlnm.Print_Titles" localSheetId="0">Cuadro_3!$1:$10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0" i="1" l="1"/>
  <c r="B198" i="1"/>
  <c r="B197" i="1"/>
  <c r="I197" i="1" l="1"/>
  <c r="H197" i="1"/>
  <c r="G197" i="1"/>
  <c r="F197" i="1"/>
  <c r="E197" i="1"/>
  <c r="D197" i="1"/>
  <c r="C197" i="1"/>
  <c r="B98" i="1" l="1"/>
  <c r="B144" i="1" l="1"/>
  <c r="B143" i="1"/>
  <c r="B147" i="1" l="1"/>
  <c r="B145" i="1"/>
  <c r="B138" i="1"/>
  <c r="B133" i="1"/>
  <c r="B134" i="1"/>
  <c r="B130" i="1"/>
  <c r="B129" i="1"/>
  <c r="B128" i="1"/>
  <c r="B140" i="1"/>
  <c r="E77" i="1"/>
  <c r="D77" i="1"/>
  <c r="C77" i="1"/>
  <c r="G73" i="1"/>
  <c r="I73" i="1"/>
  <c r="H73" i="1"/>
  <c r="F73" i="1"/>
  <c r="E73" i="1"/>
  <c r="D73" i="1"/>
  <c r="C69" i="1"/>
  <c r="C65" i="1"/>
  <c r="C61" i="1"/>
  <c r="B148" i="1" l="1"/>
  <c r="B149" i="1"/>
  <c r="C99" i="1" l="1"/>
  <c r="C95" i="1"/>
  <c r="B97" i="1"/>
  <c r="B96" i="1"/>
  <c r="B146" i="1" l="1"/>
  <c r="H89" i="1" l="1"/>
  <c r="G61" i="1"/>
  <c r="G24" i="1"/>
  <c r="G14" i="1"/>
  <c r="B94" i="1"/>
  <c r="B95" i="1"/>
  <c r="D95" i="1"/>
  <c r="E95" i="1"/>
  <c r="F95" i="1"/>
  <c r="G95" i="1"/>
  <c r="H95" i="1"/>
  <c r="I95" i="1"/>
  <c r="C142" i="1" l="1"/>
  <c r="D142" i="1"/>
  <c r="E142" i="1"/>
  <c r="F142" i="1"/>
  <c r="G142" i="1"/>
  <c r="H142" i="1"/>
  <c r="I142" i="1"/>
  <c r="C139" i="1"/>
  <c r="D139" i="1"/>
  <c r="E139" i="1"/>
  <c r="F139" i="1"/>
  <c r="G139" i="1"/>
  <c r="H139" i="1"/>
  <c r="I139" i="1"/>
  <c r="C131" i="1"/>
  <c r="D131" i="1"/>
  <c r="E131" i="1"/>
  <c r="F131" i="1"/>
  <c r="G131" i="1"/>
  <c r="H131" i="1"/>
  <c r="I131" i="1"/>
  <c r="C124" i="1"/>
  <c r="D124" i="1"/>
  <c r="E124" i="1"/>
  <c r="F124" i="1"/>
  <c r="G124" i="1"/>
  <c r="H124" i="1"/>
  <c r="I124" i="1"/>
  <c r="C120" i="1"/>
  <c r="D120" i="1"/>
  <c r="E120" i="1"/>
  <c r="F120" i="1"/>
  <c r="G120" i="1"/>
  <c r="H120" i="1"/>
  <c r="I120" i="1"/>
  <c r="C113" i="1"/>
  <c r="D113" i="1"/>
  <c r="E113" i="1"/>
  <c r="F113" i="1"/>
  <c r="G113" i="1"/>
  <c r="H113" i="1"/>
  <c r="I113" i="1"/>
  <c r="C108" i="1"/>
  <c r="D108" i="1"/>
  <c r="E108" i="1"/>
  <c r="F108" i="1"/>
  <c r="G108" i="1"/>
  <c r="H108" i="1"/>
  <c r="I108" i="1"/>
  <c r="B93" i="1"/>
  <c r="C154" i="1"/>
  <c r="D154" i="1"/>
  <c r="E154" i="1"/>
  <c r="F154" i="1"/>
  <c r="G154" i="1"/>
  <c r="H154" i="1"/>
  <c r="I154" i="1"/>
  <c r="C146" i="1"/>
  <c r="D146" i="1"/>
  <c r="E146" i="1"/>
  <c r="F146" i="1"/>
  <c r="G146" i="1"/>
  <c r="H146" i="1"/>
  <c r="I146" i="1"/>
  <c r="D135" i="1"/>
  <c r="E135" i="1"/>
  <c r="F135" i="1"/>
  <c r="G135" i="1"/>
  <c r="H135" i="1"/>
  <c r="I135" i="1"/>
  <c r="C135" i="1"/>
  <c r="C128" i="1"/>
  <c r="C117" i="1"/>
  <c r="C103" i="1"/>
  <c r="D103" i="1"/>
  <c r="E103" i="1"/>
  <c r="F103" i="1"/>
  <c r="G103" i="1"/>
  <c r="H103" i="1"/>
  <c r="I103" i="1"/>
  <c r="D99" i="1"/>
  <c r="E99" i="1"/>
  <c r="F99" i="1"/>
  <c r="G99" i="1"/>
  <c r="H99" i="1"/>
  <c r="I99" i="1"/>
  <c r="C89" i="1"/>
  <c r="D89" i="1"/>
  <c r="E89" i="1"/>
  <c r="F89" i="1"/>
  <c r="G89" i="1"/>
  <c r="I89" i="1"/>
  <c r="C85" i="1"/>
  <c r="D85" i="1"/>
  <c r="E85" i="1"/>
  <c r="F85" i="1"/>
  <c r="G85" i="1"/>
  <c r="H85" i="1"/>
  <c r="I85" i="1"/>
  <c r="C81" i="1"/>
  <c r="D81" i="1"/>
  <c r="E81" i="1"/>
  <c r="F81" i="1"/>
  <c r="G81" i="1"/>
  <c r="H81" i="1"/>
  <c r="I81" i="1"/>
  <c r="F77" i="1"/>
  <c r="G77" i="1"/>
  <c r="H77" i="1"/>
  <c r="I77" i="1"/>
  <c r="C73" i="1"/>
  <c r="D69" i="1"/>
  <c r="E69" i="1"/>
  <c r="F69" i="1"/>
  <c r="G69" i="1"/>
  <c r="H69" i="1"/>
  <c r="I69" i="1"/>
  <c r="D65" i="1"/>
  <c r="E65" i="1"/>
  <c r="F65" i="1"/>
  <c r="G65" i="1"/>
  <c r="H65" i="1"/>
  <c r="I65" i="1"/>
  <c r="D61" i="1"/>
  <c r="E61" i="1"/>
  <c r="F61" i="1"/>
  <c r="H61" i="1"/>
  <c r="I61" i="1"/>
  <c r="B142" i="1" l="1"/>
  <c r="B114" i="1"/>
  <c r="C222" i="1"/>
  <c r="D222" i="1"/>
  <c r="E222" i="1"/>
  <c r="F222" i="1"/>
  <c r="G222" i="1"/>
  <c r="H222" i="1"/>
  <c r="I222" i="1"/>
  <c r="B225" i="1"/>
  <c r="C214" i="1"/>
  <c r="D214" i="1"/>
  <c r="E214" i="1"/>
  <c r="F214" i="1"/>
  <c r="G214" i="1"/>
  <c r="H214" i="1"/>
  <c r="I214" i="1"/>
  <c r="B217" i="1"/>
  <c r="C206" i="1"/>
  <c r="D206" i="1"/>
  <c r="E206" i="1"/>
  <c r="F206" i="1"/>
  <c r="G206" i="1"/>
  <c r="H206" i="1"/>
  <c r="I206" i="1"/>
  <c r="B209" i="1"/>
  <c r="D176" i="1"/>
  <c r="E176" i="1"/>
  <c r="F176" i="1"/>
  <c r="G176" i="1"/>
  <c r="H176" i="1"/>
  <c r="I176" i="1"/>
  <c r="C176" i="1"/>
  <c r="B179" i="1"/>
  <c r="D229" i="1" l="1"/>
  <c r="E229" i="1"/>
  <c r="F229" i="1"/>
  <c r="G229" i="1"/>
  <c r="H229" i="1"/>
  <c r="I229" i="1"/>
  <c r="C229" i="1"/>
  <c r="B232" i="1"/>
  <c r="D218" i="1"/>
  <c r="E218" i="1"/>
  <c r="F218" i="1"/>
  <c r="G218" i="1"/>
  <c r="H218" i="1"/>
  <c r="I218" i="1"/>
  <c r="C218" i="1"/>
  <c r="B221" i="1"/>
  <c r="B213" i="1"/>
  <c r="D210" i="1"/>
  <c r="E210" i="1"/>
  <c r="F210" i="1"/>
  <c r="G210" i="1"/>
  <c r="H210" i="1"/>
  <c r="I210" i="1"/>
  <c r="C210" i="1"/>
  <c r="D202" i="1"/>
  <c r="E202" i="1"/>
  <c r="F202" i="1"/>
  <c r="G202" i="1"/>
  <c r="H202" i="1"/>
  <c r="I202" i="1"/>
  <c r="C202" i="1"/>
  <c r="B205" i="1"/>
  <c r="D199" i="1"/>
  <c r="E199" i="1"/>
  <c r="F199" i="1"/>
  <c r="G199" i="1"/>
  <c r="H199" i="1"/>
  <c r="I199" i="1"/>
  <c r="C199" i="1"/>
  <c r="B201" i="1"/>
  <c r="D192" i="1"/>
  <c r="E192" i="1"/>
  <c r="F192" i="1"/>
  <c r="G192" i="1"/>
  <c r="H192" i="1"/>
  <c r="I192" i="1"/>
  <c r="C192" i="1"/>
  <c r="B195" i="1"/>
  <c r="D187" i="1"/>
  <c r="E187" i="1"/>
  <c r="F187" i="1"/>
  <c r="G187" i="1"/>
  <c r="H187" i="1"/>
  <c r="I187" i="1"/>
  <c r="C187" i="1"/>
  <c r="B190" i="1"/>
  <c r="D183" i="1"/>
  <c r="E183" i="1"/>
  <c r="F183" i="1"/>
  <c r="G183" i="1"/>
  <c r="H183" i="1"/>
  <c r="I183" i="1"/>
  <c r="C183" i="1"/>
  <c r="B186" i="1"/>
  <c r="D172" i="1"/>
  <c r="E172" i="1"/>
  <c r="F172" i="1"/>
  <c r="G172" i="1"/>
  <c r="H172" i="1"/>
  <c r="I172" i="1"/>
  <c r="C172" i="1"/>
  <c r="B175" i="1"/>
  <c r="D168" i="1"/>
  <c r="E168" i="1"/>
  <c r="F168" i="1"/>
  <c r="G168" i="1"/>
  <c r="H168" i="1"/>
  <c r="I168" i="1"/>
  <c r="C168" i="1"/>
  <c r="B171" i="1"/>
  <c r="B167" i="1" l="1"/>
  <c r="D164" i="1"/>
  <c r="E164" i="1"/>
  <c r="F164" i="1"/>
  <c r="G164" i="1"/>
  <c r="H164" i="1"/>
  <c r="I164" i="1"/>
  <c r="C164" i="1"/>
  <c r="C160" i="1"/>
  <c r="D160" i="1"/>
  <c r="E160" i="1"/>
  <c r="F160" i="1"/>
  <c r="G160" i="1"/>
  <c r="H160" i="1"/>
  <c r="I160" i="1"/>
  <c r="B163" i="1"/>
  <c r="B231" i="1" l="1"/>
  <c r="B230" i="1"/>
  <c r="B229" i="1" s="1"/>
  <c r="B228" i="1"/>
  <c r="B227" i="1"/>
  <c r="I226" i="1"/>
  <c r="I191" i="1" s="1"/>
  <c r="H226" i="1"/>
  <c r="H191" i="1" s="1"/>
  <c r="G226" i="1"/>
  <c r="G191" i="1" s="1"/>
  <c r="F226" i="1"/>
  <c r="F191" i="1" s="1"/>
  <c r="E226" i="1"/>
  <c r="E191" i="1" s="1"/>
  <c r="D226" i="1"/>
  <c r="D191" i="1" s="1"/>
  <c r="C226" i="1"/>
  <c r="C191" i="1" s="1"/>
  <c r="B224" i="1"/>
  <c r="B223" i="1"/>
  <c r="B222" i="1" s="1"/>
  <c r="B220" i="1"/>
  <c r="B219" i="1"/>
  <c r="B216" i="1"/>
  <c r="B215" i="1"/>
  <c r="B212" i="1"/>
  <c r="B211" i="1"/>
  <c r="B208" i="1"/>
  <c r="B207" i="1"/>
  <c r="B206" i="1" s="1"/>
  <c r="B204" i="1"/>
  <c r="B203" i="1"/>
  <c r="B199" i="1"/>
  <c r="B194" i="1"/>
  <c r="B193" i="1"/>
  <c r="B189" i="1"/>
  <c r="B188" i="1"/>
  <c r="B187" i="1" s="1"/>
  <c r="B185" i="1"/>
  <c r="B184" i="1"/>
  <c r="B182" i="1"/>
  <c r="B181" i="1"/>
  <c r="I180" i="1"/>
  <c r="H180" i="1"/>
  <c r="G180" i="1"/>
  <c r="G159" i="1" s="1"/>
  <c r="F180" i="1"/>
  <c r="E180" i="1"/>
  <c r="D180" i="1"/>
  <c r="C180" i="1"/>
  <c r="B178" i="1"/>
  <c r="B176" i="1" s="1"/>
  <c r="B177" i="1"/>
  <c r="B174" i="1"/>
  <c r="B173" i="1"/>
  <c r="B172" i="1" s="1"/>
  <c r="B170" i="1"/>
  <c r="B169" i="1"/>
  <c r="B168" i="1" s="1"/>
  <c r="B166" i="1"/>
  <c r="B165" i="1"/>
  <c r="B164" i="1" s="1"/>
  <c r="B162" i="1"/>
  <c r="B161" i="1"/>
  <c r="B157" i="1"/>
  <c r="B156" i="1"/>
  <c r="B155" i="1"/>
  <c r="B154" i="1" s="1"/>
  <c r="B153" i="1"/>
  <c r="B152" i="1"/>
  <c r="B151" i="1" s="1"/>
  <c r="I151" i="1"/>
  <c r="H151" i="1"/>
  <c r="G151" i="1"/>
  <c r="F151" i="1"/>
  <c r="E151" i="1"/>
  <c r="D151" i="1"/>
  <c r="C151" i="1"/>
  <c r="C112" i="1" s="1"/>
  <c r="B141" i="1"/>
  <c r="B139" i="1" s="1"/>
  <c r="B137" i="1"/>
  <c r="B136" i="1"/>
  <c r="B132" i="1"/>
  <c r="B131" i="1" s="1"/>
  <c r="I128" i="1"/>
  <c r="H128" i="1"/>
  <c r="G128" i="1"/>
  <c r="F128" i="1"/>
  <c r="E128" i="1"/>
  <c r="D128" i="1"/>
  <c r="B127" i="1"/>
  <c r="B126" i="1"/>
  <c r="B125" i="1"/>
  <c r="B123" i="1"/>
  <c r="B122" i="1"/>
  <c r="B121" i="1"/>
  <c r="B120" i="1" s="1"/>
  <c r="B119" i="1"/>
  <c r="B118" i="1"/>
  <c r="B117" i="1" s="1"/>
  <c r="I117" i="1"/>
  <c r="H117" i="1"/>
  <c r="G117" i="1"/>
  <c r="F117" i="1"/>
  <c r="E117" i="1"/>
  <c r="D117" i="1"/>
  <c r="B116" i="1"/>
  <c r="B115" i="1"/>
  <c r="B113" i="1" s="1"/>
  <c r="B111" i="1"/>
  <c r="B110" i="1"/>
  <c r="B109" i="1"/>
  <c r="B106" i="1"/>
  <c r="B105" i="1"/>
  <c r="B104" i="1"/>
  <c r="B103" i="1" s="1"/>
  <c r="B102" i="1"/>
  <c r="B101" i="1"/>
  <c r="B100" i="1"/>
  <c r="I93" i="1"/>
  <c r="H93" i="1"/>
  <c r="G93" i="1"/>
  <c r="F93" i="1"/>
  <c r="E93" i="1"/>
  <c r="D93" i="1"/>
  <c r="C93" i="1"/>
  <c r="C60" i="1" s="1"/>
  <c r="B92" i="1"/>
  <c r="B91" i="1"/>
  <c r="B90" i="1"/>
  <c r="B88" i="1"/>
  <c r="B87" i="1"/>
  <c r="B86" i="1"/>
  <c r="B85" i="1" s="1"/>
  <c r="B84" i="1"/>
  <c r="B83" i="1"/>
  <c r="B82" i="1"/>
  <c r="B80" i="1"/>
  <c r="B79" i="1"/>
  <c r="B78" i="1"/>
  <c r="B76" i="1"/>
  <c r="B75" i="1"/>
  <c r="B74" i="1"/>
  <c r="B73" i="1" s="1"/>
  <c r="B72" i="1"/>
  <c r="B71" i="1"/>
  <c r="B70" i="1"/>
  <c r="B68" i="1"/>
  <c r="B67" i="1"/>
  <c r="B66" i="1"/>
  <c r="B65" i="1" s="1"/>
  <c r="B64" i="1"/>
  <c r="B63" i="1"/>
  <c r="B62" i="1"/>
  <c r="B61" i="1" s="1"/>
  <c r="B58" i="1"/>
  <c r="B57" i="1" s="1"/>
  <c r="I57" i="1"/>
  <c r="H57" i="1"/>
  <c r="G57" i="1"/>
  <c r="F57" i="1"/>
  <c r="E57" i="1"/>
  <c r="D57" i="1"/>
  <c r="C57" i="1"/>
  <c r="B56" i="1"/>
  <c r="B53" i="1" s="1"/>
  <c r="B55" i="1"/>
  <c r="B54" i="1"/>
  <c r="I53" i="1"/>
  <c r="H53" i="1"/>
  <c r="G53" i="1"/>
  <c r="F53" i="1"/>
  <c r="E53" i="1"/>
  <c r="D53" i="1"/>
  <c r="C53" i="1"/>
  <c r="B52" i="1"/>
  <c r="B51" i="1"/>
  <c r="B50" i="1" s="1"/>
  <c r="I50" i="1"/>
  <c r="H50" i="1"/>
  <c r="G50" i="1"/>
  <c r="F50" i="1"/>
  <c r="E50" i="1"/>
  <c r="D50" i="1"/>
  <c r="C50" i="1"/>
  <c r="B49" i="1"/>
  <c r="B48" i="1"/>
  <c r="B47" i="1"/>
  <c r="B46" i="1" s="1"/>
  <c r="I46" i="1"/>
  <c r="H46" i="1"/>
  <c r="G46" i="1"/>
  <c r="F46" i="1"/>
  <c r="E46" i="1"/>
  <c r="D46" i="1"/>
  <c r="C46" i="1"/>
  <c r="B45" i="1"/>
  <c r="B44" i="1"/>
  <c r="I43" i="1"/>
  <c r="H43" i="1"/>
  <c r="G43" i="1"/>
  <c r="F43" i="1"/>
  <c r="E43" i="1"/>
  <c r="D43" i="1"/>
  <c r="C43" i="1"/>
  <c r="B42" i="1"/>
  <c r="B41" i="1"/>
  <c r="B40" i="1"/>
  <c r="I39" i="1"/>
  <c r="H39" i="1"/>
  <c r="G39" i="1"/>
  <c r="F39" i="1"/>
  <c r="E39" i="1"/>
  <c r="D39" i="1"/>
  <c r="C39" i="1"/>
  <c r="B38" i="1"/>
  <c r="B37" i="1"/>
  <c r="B36" i="1"/>
  <c r="I35" i="1"/>
  <c r="H35" i="1"/>
  <c r="G35" i="1"/>
  <c r="F35" i="1"/>
  <c r="E35" i="1"/>
  <c r="D35" i="1"/>
  <c r="C35" i="1"/>
  <c r="B34" i="1"/>
  <c r="B33" i="1"/>
  <c r="B32" i="1"/>
  <c r="I31" i="1"/>
  <c r="H31" i="1"/>
  <c r="G31" i="1"/>
  <c r="F31" i="1"/>
  <c r="E31" i="1"/>
  <c r="D31" i="1"/>
  <c r="C31" i="1"/>
  <c r="B30" i="1"/>
  <c r="B29" i="1"/>
  <c r="I28" i="1"/>
  <c r="H28" i="1"/>
  <c r="G28" i="1"/>
  <c r="F28" i="1"/>
  <c r="E28" i="1"/>
  <c r="D28" i="1"/>
  <c r="C28" i="1"/>
  <c r="B27" i="1"/>
  <c r="B26" i="1"/>
  <c r="B25" i="1"/>
  <c r="B24" i="1" s="1"/>
  <c r="I24" i="1"/>
  <c r="H24" i="1"/>
  <c r="F24" i="1"/>
  <c r="E24" i="1"/>
  <c r="D24" i="1"/>
  <c r="C24" i="1"/>
  <c r="B23" i="1"/>
  <c r="B22" i="1"/>
  <c r="B21" i="1"/>
  <c r="I20" i="1"/>
  <c r="H20" i="1"/>
  <c r="G20" i="1"/>
  <c r="F20" i="1"/>
  <c r="E20" i="1"/>
  <c r="D20" i="1"/>
  <c r="C20" i="1"/>
  <c r="B19" i="1"/>
  <c r="B18" i="1" s="1"/>
  <c r="I18" i="1"/>
  <c r="H18" i="1"/>
  <c r="G18" i="1"/>
  <c r="F18" i="1"/>
  <c r="E18" i="1"/>
  <c r="D18" i="1"/>
  <c r="C18" i="1"/>
  <c r="B17" i="1"/>
  <c r="B16" i="1"/>
  <c r="B15" i="1"/>
  <c r="I14" i="1"/>
  <c r="H14" i="1"/>
  <c r="F14" i="1"/>
  <c r="E14" i="1"/>
  <c r="D14" i="1"/>
  <c r="C14" i="1"/>
  <c r="B39" i="1" l="1"/>
  <c r="B81" i="1"/>
  <c r="B99" i="1"/>
  <c r="B135" i="1"/>
  <c r="B112" i="1"/>
  <c r="B77" i="1"/>
  <c r="B60" i="1" s="1"/>
  <c r="B210" i="1"/>
  <c r="B89" i="1"/>
  <c r="B108" i="1"/>
  <c r="B124" i="1"/>
  <c r="B69" i="1"/>
  <c r="B160" i="1"/>
  <c r="B214" i="1"/>
  <c r="B192" i="1"/>
  <c r="B14" i="1"/>
  <c r="I112" i="1"/>
  <c r="E112" i="1"/>
  <c r="B183" i="1"/>
  <c r="B43" i="1"/>
  <c r="D60" i="1"/>
  <c r="E13" i="1"/>
  <c r="E12" i="1" s="1"/>
  <c r="B202" i="1"/>
  <c r="B218" i="1"/>
  <c r="G158" i="1"/>
  <c r="B20" i="1"/>
  <c r="H60" i="1"/>
  <c r="D112" i="1"/>
  <c r="H159" i="1"/>
  <c r="F13" i="1"/>
  <c r="F12" i="1" s="1"/>
  <c r="B28" i="1"/>
  <c r="I60" i="1"/>
  <c r="F112" i="1"/>
  <c r="I159" i="1"/>
  <c r="G13" i="1"/>
  <c r="G12" i="1" s="1"/>
  <c r="G60" i="1"/>
  <c r="G112" i="1"/>
  <c r="F159" i="1"/>
  <c r="F158" i="1" s="1"/>
  <c r="D159" i="1"/>
  <c r="C159" i="1"/>
  <c r="C158" i="1" s="1"/>
  <c r="H13" i="1"/>
  <c r="H12" i="1" s="1"/>
  <c r="E159" i="1"/>
  <c r="E158" i="1" s="1"/>
  <c r="C13" i="1"/>
  <c r="C12" i="1" s="1"/>
  <c r="B31" i="1"/>
  <c r="B35" i="1"/>
  <c r="E60" i="1"/>
  <c r="B180" i="1"/>
  <c r="B159" i="1" s="1"/>
  <c r="B226" i="1"/>
  <c r="D13" i="1"/>
  <c r="D12" i="1" s="1"/>
  <c r="I13" i="1"/>
  <c r="I12" i="1" s="1"/>
  <c r="F60" i="1"/>
  <c r="H112" i="1"/>
  <c r="B59" i="1" l="1"/>
  <c r="B191" i="1"/>
  <c r="B158" i="1" s="1"/>
  <c r="E59" i="1"/>
  <c r="E11" i="1" s="1"/>
  <c r="D59" i="1"/>
  <c r="I59" i="1"/>
  <c r="C59" i="1"/>
  <c r="H59" i="1"/>
  <c r="B13" i="1"/>
  <c r="B12" i="1" s="1"/>
  <c r="G59" i="1"/>
  <c r="G11" i="1" s="1"/>
  <c r="H158" i="1"/>
  <c r="I158" i="1"/>
  <c r="F59" i="1"/>
  <c r="F11" i="1" s="1"/>
  <c r="D158" i="1"/>
  <c r="D11" i="1" s="1"/>
  <c r="I11" i="1" l="1"/>
  <c r="C11" i="1"/>
  <c r="H11" i="1"/>
  <c r="B11" i="1"/>
</calcChain>
</file>

<file path=xl/sharedStrings.xml><?xml version="1.0" encoding="utf-8"?>
<sst xmlns="http://schemas.openxmlformats.org/spreadsheetml/2006/main" count="250" uniqueCount="59">
  <si>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</si>
  <si>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</si>
  <si>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</si>
  <si>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</si>
  <si>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</si>
  <si>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</si>
  <si>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</si>
  <si>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</si>
  <si>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</si>
  <si>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</si>
  <si>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</si>
  <si>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</si>
  <si>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</si>
  <si>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</si>
  <si>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</si>
  <si>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</si>
  <si>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</si>
  <si>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</si>
  <si>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</si>
  <si>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</si>
  <si>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</si>
  <si>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</si>
  <si>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</si>
  <si>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</si>
  <si>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</si>
  <si>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</si>
  <si>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</si>
  <si>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</si>
  <si>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</si>
  <si>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 xml:space="preserve"> -  Cantidad nula o cero.</t>
  </si>
  <si>
    <t>(P) Cifras preliminares.</t>
  </si>
  <si>
    <t>Tercer trimestre</t>
  </si>
  <si>
    <t>Segundo trimestre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</si>
  <si>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</si>
  <si>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</si>
  <si>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</si>
  <si>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</si>
  <si>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</si>
  <si>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San Miguelito</t>
  </si>
  <si>
    <t>Industrias</t>
  </si>
  <si>
    <t>Cuadro 3.  METROS CUADRADOS CONSTRUIDOS EN LAS PROVINCIAS DE COLÓN, PANAMÁ Y PANAMÁ OESTE, POR NÚMERO</t>
  </si>
  <si>
    <t>(1) Son obras que continúan el proceso constructivo.</t>
  </si>
  <si>
    <t>(3) Incluye cuartos de alquiler y adosadas.</t>
  </si>
  <si>
    <t>La Chorrera: (Continuación)</t>
  </si>
  <si>
    <t>NOTA: Obras que iniciaron, continuaron y culminaron el proceso de construcción en el período de referencia. La diferencia en algunos datos publicados, anteriormente, se debe a cambios de</t>
  </si>
  <si>
    <t xml:space="preserve">           diseño efectuados por los informantes.</t>
  </si>
  <si>
    <t>(4) Son edificios y estructuras destinadas a albergues, estacionamientos, galeras para criaderos y ceba de animales, clubes, salas de reuniones, cines, teatros, estadios, deportivos y otros</t>
  </si>
  <si>
    <t xml:space="preserve">     para el esparcimiento. </t>
  </si>
  <si>
    <t>Fuente: Constructoras, inmobiliarias y personas particulares.</t>
  </si>
  <si>
    <t>(2) Se refiere a las unidades de vivienda, locales comerciales y oficinas que contiene un  centro comercial, salones en un centro educativo, habitaciones en un hotel, entre otros.</t>
  </si>
  <si>
    <t>2024 (P)</t>
  </si>
  <si>
    <t>Centros religiosos</t>
  </si>
  <si>
    <t xml:space="preserve">  Centros educativos</t>
  </si>
  <si>
    <t>Administración pública</t>
  </si>
  <si>
    <t>Otros</t>
  </si>
  <si>
    <t>Otros (4)</t>
  </si>
  <si>
    <t>Panamá: (Continuación)</t>
  </si>
  <si>
    <t>San Miguelito: (Continuación)</t>
  </si>
  <si>
    <t xml:space="preserve">  DE EDIFICACIONES, UNIDADES Y ÁREA, SEGÚN TIPO DE EDIFICACIÓN: TERCER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</si>
</sst>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/>
    <xf numFmtId="164" fontId="4" fillId="2" borderId="6" xfId="1" applyNumberFormat="1" applyFont="1" applyFill="1" applyBorder="1"/>
    <xf numFmtId="0" fontId="0" fillId="0" borderId="0" xfId="0" applyBorder="1"/>
    <xf numFmtId="49" fontId="4" fillId="2" borderId="0" xfId="1" applyNumberFormat="1" applyFill="1"/>
    <xf numFmtId="0" fontId="4" fillId="2" borderId="0" xfId="1" applyFill="1"/>
    <xf numFmtId="49" fontId="4" fillId="2" borderId="0" xfId="1" applyNumberFormat="1" applyFill="1" applyAlignment="1">
      <alignment vertical="center"/>
    </xf>
    <xf numFmtId="41" fontId="4" fillId="2" borderId="0" xfId="3" applyNumberFormat="1" applyFont="1" applyFill="1" applyBorder="1" applyAlignment="1">
      <alignment horizontal="left"/>
    </xf>
    <xf numFmtId="0" fontId="7" fillId="2" borderId="0" xfId="0" applyFont="1" applyFill="1"/>
    <xf numFmtId="0" fontId="3" fillId="0" borderId="0" xfId="0" applyFont="1"/>
    <xf numFmtId="0" fontId="0" fillId="2" borderId="0" xfId="0" applyFill="1" applyBorder="1"/>
    <xf numFmtId="0" fontId="3" fillId="2" borderId="0" xfId="0" applyFont="1" applyFill="1" applyAlignment="1">
      <alignment horizontal="center"/>
    </xf>
    <xf numFmtId="164" fontId="2" fillId="2" borderId="6" xfId="2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right"/>
    </xf>
    <xf numFmtId="0" fontId="0" fillId="2" borderId="0" xfId="0" applyFill="1"/>
    <xf numFmtId="0" fontId="4" fillId="2" borderId="8" xfId="1" applyFont="1" applyFill="1" applyBorder="1" applyAlignment="1">
      <alignment horizontal="right"/>
    </xf>
    <xf numFmtId="0" fontId="4" fillId="2" borderId="10" xfId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164" fontId="2" fillId="2" borderId="9" xfId="2" applyNumberFormat="1" applyFont="1" applyFill="1" applyBorder="1" applyAlignment="1">
      <alignment horizontal="right"/>
    </xf>
    <xf numFmtId="164" fontId="2" fillId="2" borderId="2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164" fontId="4" fillId="2" borderId="0" xfId="1" applyNumberFormat="1" applyFont="1" applyFill="1" applyBorder="1"/>
    <xf numFmtId="164" fontId="5" fillId="2" borderId="0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horizontal="right"/>
    </xf>
    <xf numFmtId="166" fontId="4" fillId="2" borderId="0" xfId="0" applyNumberFormat="1" applyFont="1" applyFill="1" applyAlignment="1">
      <alignment horizontal="left" indent="7"/>
    </xf>
    <xf numFmtId="0" fontId="4" fillId="2" borderId="7" xfId="0" applyFont="1" applyFill="1" applyBorder="1" applyAlignment="1">
      <alignment horizontal="left" indent="7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2" borderId="0" xfId="0" applyFont="1" applyFill="1" applyBorder="1"/>
    <xf numFmtId="164" fontId="0" fillId="2" borderId="0" xfId="0" applyNumberFormat="1" applyFill="1" applyBorder="1"/>
    <xf numFmtId="0" fontId="0" fillId="0" borderId="0" xfId="0" applyFill="1" applyBorder="1"/>
    <xf numFmtId="164" fontId="4" fillId="2" borderId="6" xfId="1" applyNumberFormat="1" applyFill="1" applyBorder="1"/>
    <xf numFmtId="164" fontId="4" fillId="2" borderId="5" xfId="1" applyNumberFormat="1" applyFill="1" applyBorder="1"/>
    <xf numFmtId="0" fontId="0" fillId="0" borderId="0" xfId="0" applyFill="1"/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/>
    <xf numFmtId="164" fontId="4" fillId="2" borderId="6" xfId="2" applyNumberFormat="1" applyFont="1" applyFill="1" applyBorder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164" fontId="4" fillId="2" borderId="6" xfId="0" applyNumberFormat="1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right" indent="2"/>
    </xf>
    <xf numFmtId="164" fontId="4" fillId="2" borderId="9" xfId="1" applyNumberFormat="1" applyFont="1" applyFill="1" applyBorder="1" applyAlignment="1">
      <alignment horizontal="right"/>
    </xf>
    <xf numFmtId="164" fontId="4" fillId="2" borderId="5" xfId="1" applyNumberFormat="1" applyFont="1" applyFill="1" applyBorder="1" applyAlignment="1">
      <alignment horizontal="right"/>
    </xf>
    <xf numFmtId="166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 indent="2"/>
    </xf>
    <xf numFmtId="166" fontId="3" fillId="2" borderId="0" xfId="0" applyNumberFormat="1" applyFont="1" applyFill="1" applyAlignment="1">
      <alignment horizontal="left" indent="4"/>
    </xf>
    <xf numFmtId="166" fontId="3" fillId="2" borderId="0" xfId="0" applyNumberFormat="1" applyFont="1" applyFill="1" applyAlignment="1">
      <alignment horizontal="left" indent="7"/>
    </xf>
    <xf numFmtId="0" fontId="0" fillId="2" borderId="0" xfId="0" applyFill="1" applyBorder="1" applyAlignment="1">
      <alignment horizontal="center"/>
    </xf>
    <xf numFmtId="164" fontId="5" fillId="2" borderId="6" xfId="1" applyNumberFormat="1" applyFont="1" applyFill="1" applyBorder="1"/>
    <xf numFmtId="164" fontId="2" fillId="2" borderId="6" xfId="2" applyNumberFormat="1" applyFont="1" applyFill="1" applyBorder="1" applyAlignment="1"/>
    <xf numFmtId="0" fontId="3" fillId="2" borderId="0" xfId="0" applyNumberFormat="1" applyFont="1" applyFill="1" applyBorder="1"/>
    <xf numFmtId="166" fontId="4" fillId="2" borderId="0" xfId="0" applyNumberFormat="1" applyFont="1" applyFill="1" applyAlignment="1">
      <alignment horizontal="left" indent="4"/>
    </xf>
    <xf numFmtId="164" fontId="2" fillId="2" borderId="0" xfId="2" applyNumberFormat="1" applyFont="1" applyFill="1" applyBorder="1" applyAlignment="1">
      <alignment horizontal="right"/>
    </xf>
    <xf numFmtId="164" fontId="4" fillId="2" borderId="0" xfId="1" applyNumberFormat="1" applyFill="1" applyBorder="1"/>
    <xf numFmtId="164" fontId="5" fillId="2" borderId="0" xfId="1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/>
    <xf numFmtId="0" fontId="4" fillId="2" borderId="11" xfId="0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5"/>
  <sheetViews>
    <sheetView tabSelected="1" topLeftCell="A19" zoomScale="80" zoomScaleNormal="80" zoomScaleSheetLayoutView="78" workbookViewId="0">
      <selection activeCell="H216" sqref="H216"/>
    </sheetView>
  </sheetViews>
  <sheetFormatPr baseColWidth="10" defaultRowHeight="15" x14ac:dyDescent="0.25"/>
  <cols>
    <col min="1" max="1" width="30.7109375" style="14" customWidth="1"/>
    <col min="2" max="5" width="15.28515625" style="14" customWidth="1"/>
    <col min="6" max="9" width="15.7109375" style="14" customWidth="1"/>
    <col min="10" max="10" width="11.42578125" style="10"/>
    <col min="11" max="11" width="17.7109375" style="14" customWidth="1"/>
    <col min="12" max="12" width="12.28515625" style="14" customWidth="1"/>
    <col min="13" max="13" width="11.42578125" style="14"/>
    <col min="14" max="14" width="13.5703125" style="14" bestFit="1" customWidth="1"/>
    <col min="15" max="15" width="11.42578125" style="14"/>
    <col min="16" max="16" width="51.85546875" style="14" customWidth="1"/>
    <col min="17" max="21" width="11.42578125" style="14"/>
  </cols>
  <sheetData>
    <row r="1" spans="1:31" s="9" customFormat="1" ht="12.75" x14ac:dyDescent="0.2">
      <c r="A1" s="79" t="s">
        <v>35</v>
      </c>
      <c r="B1" s="79"/>
      <c r="C1" s="79"/>
      <c r="D1" s="79"/>
      <c r="E1" s="79"/>
      <c r="F1" s="79"/>
      <c r="G1" s="79"/>
      <c r="H1" s="79"/>
      <c r="I1" s="79"/>
      <c r="J1" s="29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1" s="9" customFormat="1" ht="12.75" x14ac:dyDescent="0.2">
      <c r="A2" s="80" t="s">
        <v>36</v>
      </c>
      <c r="B2" s="80"/>
      <c r="C2" s="80"/>
      <c r="D2" s="80"/>
      <c r="E2" s="80"/>
      <c r="F2" s="80"/>
      <c r="G2" s="80"/>
      <c r="H2" s="80"/>
      <c r="I2" s="80"/>
      <c r="J2" s="29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1" s="9" customFormat="1" ht="12.75" x14ac:dyDescent="0.2">
      <c r="A3" s="79" t="s">
        <v>37</v>
      </c>
      <c r="B3" s="79"/>
      <c r="C3" s="79"/>
      <c r="D3" s="79"/>
      <c r="E3" s="79"/>
      <c r="F3" s="79"/>
      <c r="G3" s="79"/>
      <c r="H3" s="79"/>
      <c r="I3" s="7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31" s="9" customFormat="1" ht="12.75" x14ac:dyDescent="0.2">
      <c r="A4" s="17"/>
      <c r="B4" s="11"/>
      <c r="C4" s="11"/>
      <c r="D4" s="11"/>
      <c r="E4" s="20"/>
      <c r="F4" s="20"/>
      <c r="G4" s="11"/>
      <c r="H4" s="11"/>
      <c r="I4" s="20"/>
      <c r="J4" s="29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31" x14ac:dyDescent="0.25">
      <c r="A5" s="80" t="s">
        <v>40</v>
      </c>
      <c r="B5" s="80"/>
      <c r="C5" s="80"/>
      <c r="D5" s="80"/>
      <c r="E5" s="80"/>
      <c r="F5" s="80"/>
      <c r="G5" s="80"/>
      <c r="H5" s="80"/>
      <c r="I5" s="8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80" t="s">
        <v>58</v>
      </c>
      <c r="B6" s="80"/>
      <c r="C6" s="80"/>
      <c r="D6" s="80"/>
      <c r="E6" s="80"/>
      <c r="F6" s="80"/>
      <c r="G6" s="80"/>
      <c r="H6" s="80"/>
      <c r="I6" s="8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1"/>
      <c r="B7" s="1"/>
      <c r="C7" s="1"/>
      <c r="D7" s="1"/>
      <c r="E7" s="1"/>
      <c r="F7" s="1"/>
      <c r="G7" s="1"/>
      <c r="H7" s="1"/>
      <c r="I7" s="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5">
      <c r="A8" s="69" t="s">
        <v>0</v>
      </c>
      <c r="B8" s="72" t="s">
        <v>1</v>
      </c>
      <c r="C8" s="75" t="s">
        <v>2</v>
      </c>
      <c r="D8" s="76"/>
      <c r="E8" s="76"/>
      <c r="F8" s="76"/>
      <c r="G8" s="77" t="s">
        <v>3</v>
      </c>
      <c r="H8" s="77"/>
      <c r="I8" s="7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40.700000000000003" customHeight="1" x14ac:dyDescent="0.25">
      <c r="A9" s="70"/>
      <c r="B9" s="73"/>
      <c r="C9" s="75" t="s">
        <v>4</v>
      </c>
      <c r="D9" s="75"/>
      <c r="E9" s="75"/>
      <c r="F9" s="26" t="s">
        <v>5</v>
      </c>
      <c r="G9" s="78"/>
      <c r="H9" s="78"/>
      <c r="I9" s="78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45" customHeight="1" x14ac:dyDescent="0.25">
      <c r="A10" s="71"/>
      <c r="B10" s="74"/>
      <c r="C10" s="27" t="s">
        <v>6</v>
      </c>
      <c r="D10" s="27" t="s">
        <v>7</v>
      </c>
      <c r="E10" s="28" t="s">
        <v>8</v>
      </c>
      <c r="F10" s="28" t="s">
        <v>9</v>
      </c>
      <c r="G10" s="27" t="s">
        <v>6</v>
      </c>
      <c r="H10" s="27" t="s">
        <v>7</v>
      </c>
      <c r="I10" s="28" t="s">
        <v>10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30.75" customHeight="1" x14ac:dyDescent="0.25">
      <c r="A11" s="52" t="s">
        <v>50</v>
      </c>
      <c r="B11" s="23">
        <f>B12+B158+B59</f>
        <v>1501677</v>
      </c>
      <c r="C11" s="19">
        <f t="shared" ref="C11:I11" si="0">C12+C158+C59</f>
        <v>5566</v>
      </c>
      <c r="D11" s="19">
        <f t="shared" si="0"/>
        <v>9925</v>
      </c>
      <c r="E11" s="19">
        <f t="shared" si="0"/>
        <v>502484</v>
      </c>
      <c r="F11" s="19">
        <f t="shared" si="0"/>
        <v>828318</v>
      </c>
      <c r="G11" s="19">
        <f>G12+G158+G59</f>
        <v>4964</v>
      </c>
      <c r="H11" s="19">
        <f t="shared" si="0"/>
        <v>11503</v>
      </c>
      <c r="I11" s="62">
        <f t="shared" si="0"/>
        <v>171283</v>
      </c>
      <c r="K11" s="10"/>
      <c r="L11" s="30"/>
      <c r="M11" s="10"/>
      <c r="N11" s="10"/>
      <c r="O11" s="10"/>
      <c r="P11" s="10"/>
      <c r="Q11" s="10"/>
      <c r="R11" s="10"/>
      <c r="S11" s="10"/>
      <c r="T11" s="10"/>
      <c r="U11" s="10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8.5" customHeight="1" x14ac:dyDescent="0.25">
      <c r="A12" s="53" t="s">
        <v>11</v>
      </c>
      <c r="B12" s="13">
        <f>B13</f>
        <v>99018</v>
      </c>
      <c r="C12" s="12">
        <f t="shared" ref="C12:I12" si="1">C13</f>
        <v>81</v>
      </c>
      <c r="D12" s="18">
        <f t="shared" si="1"/>
        <v>322</v>
      </c>
      <c r="E12" s="18">
        <f t="shared" si="1"/>
        <v>22709</v>
      </c>
      <c r="F12" s="18">
        <f t="shared" si="1"/>
        <v>61470</v>
      </c>
      <c r="G12" s="18">
        <f t="shared" si="1"/>
        <v>90</v>
      </c>
      <c r="H12" s="12">
        <f t="shared" si="1"/>
        <v>621</v>
      </c>
      <c r="I12" s="62">
        <f t="shared" si="1"/>
        <v>14839</v>
      </c>
      <c r="K12" s="30"/>
      <c r="L12" s="10"/>
      <c r="M12" s="30"/>
      <c r="N12" s="10"/>
      <c r="O12" s="10"/>
      <c r="P12" s="10"/>
      <c r="Q12" s="10"/>
      <c r="R12" s="10"/>
      <c r="S12" s="10"/>
      <c r="T12" s="10"/>
      <c r="U12" s="10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8.5" customHeight="1" x14ac:dyDescent="0.25">
      <c r="A13" s="54" t="s">
        <v>11</v>
      </c>
      <c r="B13" s="13">
        <f t="shared" ref="B13:I13" si="2">B14+B20+B24+B35+B46+B53+B57+B31+B39+B18+B28+B50+B43</f>
        <v>99018</v>
      </c>
      <c r="C13" s="12">
        <f t="shared" si="2"/>
        <v>81</v>
      </c>
      <c r="D13" s="18">
        <f t="shared" si="2"/>
        <v>322</v>
      </c>
      <c r="E13" s="18">
        <f t="shared" si="2"/>
        <v>22709</v>
      </c>
      <c r="F13" s="18">
        <f t="shared" si="2"/>
        <v>61470</v>
      </c>
      <c r="G13" s="18">
        <f t="shared" si="2"/>
        <v>90</v>
      </c>
      <c r="H13" s="12">
        <f t="shared" si="2"/>
        <v>621</v>
      </c>
      <c r="I13" s="62">
        <f t="shared" si="2"/>
        <v>14839</v>
      </c>
      <c r="K13" s="10"/>
      <c r="L13" s="30"/>
      <c r="M13" s="10"/>
      <c r="N13" s="30"/>
      <c r="O13" s="10"/>
      <c r="P13" s="10"/>
      <c r="Q13" s="10"/>
      <c r="R13" s="10"/>
      <c r="S13" s="10"/>
      <c r="T13" s="10"/>
      <c r="U13" s="10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7.75" customHeight="1" x14ac:dyDescent="0.25">
      <c r="A14" s="55" t="s">
        <v>12</v>
      </c>
      <c r="B14" s="13">
        <f>SUM(B15:B17)</f>
        <v>11197</v>
      </c>
      <c r="C14" s="12">
        <f t="shared" ref="C14:I14" si="3">SUM(C15:C17)</f>
        <v>46</v>
      </c>
      <c r="D14" s="12">
        <f t="shared" si="3"/>
        <v>46</v>
      </c>
      <c r="E14" s="12">
        <f t="shared" si="3"/>
        <v>6807</v>
      </c>
      <c r="F14" s="12">
        <f t="shared" si="3"/>
        <v>4232</v>
      </c>
      <c r="G14" s="12">
        <f>SUM(G15:G17)</f>
        <v>54</v>
      </c>
      <c r="H14" s="12">
        <f t="shared" si="3"/>
        <v>54</v>
      </c>
      <c r="I14" s="62">
        <f t="shared" si="3"/>
        <v>158</v>
      </c>
      <c r="K14" s="10"/>
      <c r="L14" s="10"/>
      <c r="M14" s="30"/>
      <c r="N14" s="30"/>
      <c r="O14" s="30"/>
      <c r="P14" s="30"/>
      <c r="Q14" s="30"/>
      <c r="R14" s="30"/>
      <c r="S14" s="30"/>
      <c r="T14" s="30"/>
      <c r="U14" s="30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8" customHeight="1" x14ac:dyDescent="0.25">
      <c r="A15" s="56" t="s">
        <v>13</v>
      </c>
      <c r="B15" s="13">
        <f>+E15+F15+I15</f>
        <v>6168</v>
      </c>
      <c r="C15" s="32">
        <v>32</v>
      </c>
      <c r="D15" s="32">
        <v>32</v>
      </c>
      <c r="E15" s="32">
        <v>5060</v>
      </c>
      <c r="F15" s="2">
        <v>1033</v>
      </c>
      <c r="G15" s="2">
        <v>17</v>
      </c>
      <c r="H15" s="2">
        <v>17</v>
      </c>
      <c r="I15" s="21">
        <v>75</v>
      </c>
      <c r="K15" s="10"/>
      <c r="L15" s="10"/>
      <c r="M15" s="30"/>
      <c r="N15" s="30"/>
      <c r="O15" s="30"/>
      <c r="P15" s="30"/>
      <c r="Q15" s="30"/>
      <c r="R15" s="30"/>
      <c r="S15" s="30"/>
      <c r="T15" s="30"/>
      <c r="U15" s="30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8" customHeight="1" x14ac:dyDescent="0.25">
      <c r="A16" s="56" t="s">
        <v>32</v>
      </c>
      <c r="B16" s="13">
        <f>+E16+F16+I16</f>
        <v>2837</v>
      </c>
      <c r="C16" s="32">
        <v>8</v>
      </c>
      <c r="D16" s="32">
        <v>8</v>
      </c>
      <c r="E16" s="32">
        <v>998</v>
      </c>
      <c r="F16" s="33">
        <v>1781</v>
      </c>
      <c r="G16" s="32">
        <v>6</v>
      </c>
      <c r="H16" s="32">
        <v>6</v>
      </c>
      <c r="I16" s="63">
        <v>58</v>
      </c>
      <c r="K16" s="10"/>
      <c r="L16" s="10"/>
      <c r="M16" s="10"/>
      <c r="N16" s="30"/>
      <c r="O16" s="30"/>
      <c r="P16" s="30"/>
      <c r="Q16" s="30"/>
      <c r="R16" s="30"/>
      <c r="S16" s="30"/>
      <c r="T16" s="30"/>
      <c r="U16" s="30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34" customFormat="1" ht="18" customHeight="1" x14ac:dyDescent="0.25">
      <c r="A17" s="56" t="s">
        <v>31</v>
      </c>
      <c r="B17" s="13">
        <f>+E17+F17+I17</f>
        <v>2192</v>
      </c>
      <c r="C17" s="2">
        <v>6</v>
      </c>
      <c r="D17" s="2">
        <v>6</v>
      </c>
      <c r="E17" s="2">
        <v>749</v>
      </c>
      <c r="F17" s="2">
        <v>1418</v>
      </c>
      <c r="G17" s="2">
        <v>31</v>
      </c>
      <c r="H17" s="2">
        <v>31</v>
      </c>
      <c r="I17" s="21">
        <v>25</v>
      </c>
      <c r="J17" s="10"/>
      <c r="K17" s="10"/>
      <c r="L17" s="10"/>
      <c r="M17" s="10"/>
      <c r="N17" s="30"/>
      <c r="O17" s="30"/>
      <c r="P17" s="30"/>
      <c r="Q17" s="30"/>
      <c r="R17" s="30"/>
      <c r="S17" s="30"/>
      <c r="T17" s="30"/>
      <c r="U17" s="30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ht="27.2" customHeight="1" x14ac:dyDescent="0.25">
      <c r="A18" s="55" t="s">
        <v>20</v>
      </c>
      <c r="B18" s="13">
        <f t="shared" ref="B18:I18" si="4">SUM(B19:B19)</f>
        <v>13</v>
      </c>
      <c r="C18" s="13">
        <f t="shared" si="4"/>
        <v>0</v>
      </c>
      <c r="D18" s="22">
        <f t="shared" si="4"/>
        <v>0</v>
      </c>
      <c r="E18" s="13">
        <f t="shared" si="4"/>
        <v>0</v>
      </c>
      <c r="F18" s="22">
        <f t="shared" si="4"/>
        <v>0</v>
      </c>
      <c r="G18" s="13">
        <f t="shared" si="4"/>
        <v>1</v>
      </c>
      <c r="H18" s="13">
        <f t="shared" si="4"/>
        <v>2</v>
      </c>
      <c r="I18" s="22">
        <f t="shared" si="4"/>
        <v>13</v>
      </c>
      <c r="K18" s="10"/>
      <c r="L18" s="10"/>
      <c r="M18" s="10"/>
      <c r="N18" s="30"/>
      <c r="O18" s="30"/>
      <c r="P18" s="30"/>
      <c r="Q18" s="30"/>
      <c r="R18" s="30"/>
      <c r="S18" s="30"/>
      <c r="T18" s="30"/>
      <c r="U18" s="30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34" customFormat="1" ht="18" customHeight="1" x14ac:dyDescent="0.25">
      <c r="A19" s="56" t="s">
        <v>13</v>
      </c>
      <c r="B19" s="13">
        <f>+E19+F19+I19</f>
        <v>13</v>
      </c>
      <c r="C19" s="2">
        <v>0</v>
      </c>
      <c r="D19" s="2">
        <v>0</v>
      </c>
      <c r="E19" s="2">
        <v>0</v>
      </c>
      <c r="F19" s="2">
        <v>0</v>
      </c>
      <c r="G19" s="2">
        <v>1</v>
      </c>
      <c r="H19" s="2">
        <v>2</v>
      </c>
      <c r="I19" s="21">
        <v>13</v>
      </c>
      <c r="J19" s="10"/>
      <c r="K19" s="10"/>
      <c r="L19" s="10"/>
      <c r="M19" s="10"/>
      <c r="N19" s="30"/>
      <c r="O19" s="30"/>
      <c r="P19" s="30"/>
      <c r="Q19" s="30"/>
      <c r="R19" s="30"/>
      <c r="S19" s="30"/>
      <c r="T19" s="30"/>
      <c r="U19" s="30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34" customFormat="1" ht="22.5" customHeight="1" x14ac:dyDescent="0.25">
      <c r="A20" s="55" t="s">
        <v>33</v>
      </c>
      <c r="B20" s="13">
        <f>SUM(B21:B23)</f>
        <v>4156</v>
      </c>
      <c r="C20" s="13">
        <f t="shared" ref="C20:I20" si="5">SUM(C21:C23)</f>
        <v>5</v>
      </c>
      <c r="D20" s="22">
        <f t="shared" si="5"/>
        <v>34</v>
      </c>
      <c r="E20" s="13">
        <f t="shared" si="5"/>
        <v>1208</v>
      </c>
      <c r="F20" s="22">
        <f t="shared" si="5"/>
        <v>2332</v>
      </c>
      <c r="G20" s="13">
        <f t="shared" si="5"/>
        <v>13</v>
      </c>
      <c r="H20" s="13">
        <f t="shared" si="5"/>
        <v>364</v>
      </c>
      <c r="I20" s="22">
        <f t="shared" si="5"/>
        <v>616</v>
      </c>
      <c r="J20" s="10"/>
      <c r="K20" s="10"/>
      <c r="L20" s="10"/>
      <c r="M20" s="10"/>
      <c r="N20" s="30"/>
      <c r="O20" s="30"/>
      <c r="P20" s="30"/>
      <c r="Q20" s="30"/>
      <c r="R20" s="30"/>
      <c r="S20" s="30"/>
      <c r="T20" s="30"/>
      <c r="U20" s="30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34" customFormat="1" ht="16.5" customHeight="1" x14ac:dyDescent="0.25">
      <c r="A21" s="56" t="s">
        <v>13</v>
      </c>
      <c r="B21" s="13">
        <f>+E21+F21+I21</f>
        <v>1814</v>
      </c>
      <c r="C21" s="2">
        <v>1</v>
      </c>
      <c r="D21" s="2">
        <v>6</v>
      </c>
      <c r="E21" s="2">
        <v>195</v>
      </c>
      <c r="F21" s="2">
        <v>1619</v>
      </c>
      <c r="G21" s="2">
        <v>0</v>
      </c>
      <c r="H21" s="2">
        <v>0</v>
      </c>
      <c r="I21" s="21">
        <v>0</v>
      </c>
      <c r="J21" s="10"/>
      <c r="K21" s="10"/>
      <c r="L21" s="10"/>
      <c r="M21" s="10"/>
      <c r="N21" s="30"/>
      <c r="O21" s="30"/>
      <c r="P21" s="30"/>
      <c r="Q21" s="30"/>
      <c r="R21" s="30"/>
      <c r="S21" s="30"/>
      <c r="T21" s="30"/>
      <c r="U21" s="30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34" customFormat="1" ht="16.5" customHeight="1" x14ac:dyDescent="0.25">
      <c r="A22" s="56" t="s">
        <v>32</v>
      </c>
      <c r="B22" s="13">
        <f>+E22+F22+I22</f>
        <v>1851</v>
      </c>
      <c r="C22" s="2">
        <v>4</v>
      </c>
      <c r="D22" s="2">
        <v>28</v>
      </c>
      <c r="E22" s="2">
        <v>1013</v>
      </c>
      <c r="F22" s="2">
        <v>565</v>
      </c>
      <c r="G22" s="2">
        <v>7</v>
      </c>
      <c r="H22" s="2">
        <v>184</v>
      </c>
      <c r="I22" s="21">
        <v>273</v>
      </c>
      <c r="J22" s="10"/>
      <c r="K22" s="10"/>
      <c r="L22" s="10"/>
      <c r="M22" s="10"/>
      <c r="N22" s="30"/>
      <c r="O22" s="30"/>
      <c r="P22" s="30"/>
      <c r="Q22" s="30"/>
      <c r="R22" s="30"/>
      <c r="S22" s="30"/>
      <c r="T22" s="30"/>
      <c r="U22" s="30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34" customFormat="1" ht="16.5" customHeight="1" x14ac:dyDescent="0.25">
      <c r="A23" s="56" t="s">
        <v>31</v>
      </c>
      <c r="B23" s="13">
        <f>+E23+F23+I23</f>
        <v>491</v>
      </c>
      <c r="C23" s="38">
        <v>0</v>
      </c>
      <c r="D23" s="39">
        <v>0</v>
      </c>
      <c r="E23" s="38">
        <v>0</v>
      </c>
      <c r="F23" s="39">
        <v>148</v>
      </c>
      <c r="G23" s="38">
        <v>6</v>
      </c>
      <c r="H23" s="38">
        <v>180</v>
      </c>
      <c r="I23" s="39">
        <v>343</v>
      </c>
      <c r="J23" s="10"/>
      <c r="K23" s="10"/>
      <c r="L23" s="10"/>
      <c r="M23" s="10"/>
      <c r="N23" s="30"/>
      <c r="O23" s="30"/>
      <c r="P23" s="30"/>
      <c r="Q23" s="30"/>
      <c r="R23" s="30"/>
      <c r="S23" s="30"/>
      <c r="T23" s="30"/>
      <c r="U23" s="30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34" customFormat="1" ht="21.2" customHeight="1" x14ac:dyDescent="0.25">
      <c r="A24" s="55" t="s">
        <v>14</v>
      </c>
      <c r="B24" s="13">
        <f>SUM(B25:B27)</f>
        <v>18996</v>
      </c>
      <c r="C24" s="58">
        <f t="shared" ref="C24:I24" si="6">SUM(C25:C27)</f>
        <v>15</v>
      </c>
      <c r="D24" s="58">
        <f t="shared" si="6"/>
        <v>95</v>
      </c>
      <c r="E24" s="58">
        <f t="shared" si="6"/>
        <v>7977</v>
      </c>
      <c r="F24" s="58">
        <f t="shared" si="6"/>
        <v>9364</v>
      </c>
      <c r="G24" s="58">
        <f>SUM(G25:G27)</f>
        <v>12</v>
      </c>
      <c r="H24" s="58">
        <f t="shared" si="6"/>
        <v>119</v>
      </c>
      <c r="I24" s="64">
        <f t="shared" si="6"/>
        <v>1655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34" customFormat="1" ht="18" customHeight="1" x14ac:dyDescent="0.25">
      <c r="A25" s="56" t="s">
        <v>13</v>
      </c>
      <c r="B25" s="13">
        <f>+E25+F25+I25</f>
        <v>7363</v>
      </c>
      <c r="C25" s="2">
        <v>6</v>
      </c>
      <c r="D25" s="2">
        <v>52</v>
      </c>
      <c r="E25" s="2">
        <v>4820</v>
      </c>
      <c r="F25" s="2">
        <v>2383</v>
      </c>
      <c r="G25" s="2">
        <v>3</v>
      </c>
      <c r="H25" s="2">
        <v>14</v>
      </c>
      <c r="I25" s="21">
        <v>160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34" customFormat="1" ht="18" customHeight="1" x14ac:dyDescent="0.25">
      <c r="A26" s="56" t="s">
        <v>32</v>
      </c>
      <c r="B26" s="13">
        <f>+E26+F26+I26</f>
        <v>5374</v>
      </c>
      <c r="C26" s="2">
        <v>4</v>
      </c>
      <c r="D26" s="2">
        <v>13</v>
      </c>
      <c r="E26" s="2">
        <v>1395</v>
      </c>
      <c r="F26" s="2">
        <v>2638</v>
      </c>
      <c r="G26" s="2">
        <v>6</v>
      </c>
      <c r="H26" s="2">
        <v>99</v>
      </c>
      <c r="I26" s="21">
        <v>1341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34" customFormat="1" ht="18" customHeight="1" x14ac:dyDescent="0.25">
      <c r="A27" s="56" t="s">
        <v>31</v>
      </c>
      <c r="B27" s="13">
        <f>+E27+F27+I27</f>
        <v>6259</v>
      </c>
      <c r="C27" s="38">
        <v>5</v>
      </c>
      <c r="D27" s="39">
        <v>30</v>
      </c>
      <c r="E27" s="38">
        <v>1762</v>
      </c>
      <c r="F27" s="39">
        <v>4343</v>
      </c>
      <c r="G27" s="38">
        <v>3</v>
      </c>
      <c r="H27" s="38">
        <v>6</v>
      </c>
      <c r="I27" s="39">
        <v>154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34" customFormat="1" ht="21.2" customHeight="1" x14ac:dyDescent="0.25">
      <c r="A28" s="55" t="s">
        <v>22</v>
      </c>
      <c r="B28" s="13">
        <f>SUM(B29:B30)</f>
        <v>171</v>
      </c>
      <c r="C28" s="58">
        <f t="shared" ref="C28:I28" si="7">SUM(C29:C30)</f>
        <v>1</v>
      </c>
      <c r="D28" s="58">
        <f t="shared" si="7"/>
        <v>5</v>
      </c>
      <c r="E28" s="58">
        <f t="shared" si="7"/>
        <v>77</v>
      </c>
      <c r="F28" s="58">
        <f t="shared" si="7"/>
        <v>0</v>
      </c>
      <c r="G28" s="58">
        <f t="shared" si="7"/>
        <v>1</v>
      </c>
      <c r="H28" s="58">
        <f t="shared" si="7"/>
        <v>6</v>
      </c>
      <c r="I28" s="64">
        <f t="shared" si="7"/>
        <v>94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34" customFormat="1" ht="18" customHeight="1" x14ac:dyDescent="0.25">
      <c r="A29" s="56" t="s">
        <v>13</v>
      </c>
      <c r="B29" s="13">
        <f>+E29+F29+I29</f>
        <v>94</v>
      </c>
      <c r="C29" s="35">
        <v>0</v>
      </c>
      <c r="D29" s="36">
        <v>0</v>
      </c>
      <c r="E29" s="35">
        <v>0</v>
      </c>
      <c r="F29" s="49">
        <v>0</v>
      </c>
      <c r="G29" s="35">
        <v>1</v>
      </c>
      <c r="H29" s="35">
        <v>6</v>
      </c>
      <c r="I29" s="36">
        <v>94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34" customFormat="1" ht="18" customHeight="1" x14ac:dyDescent="0.25">
      <c r="A30" s="56" t="s">
        <v>31</v>
      </c>
      <c r="B30" s="37">
        <f>+E30+F30+I30</f>
        <v>77</v>
      </c>
      <c r="C30" s="38">
        <v>1</v>
      </c>
      <c r="D30" s="39">
        <v>5</v>
      </c>
      <c r="E30" s="38">
        <v>77</v>
      </c>
      <c r="F30" s="39">
        <v>0</v>
      </c>
      <c r="G30" s="38">
        <v>0</v>
      </c>
      <c r="H30" s="38">
        <v>0</v>
      </c>
      <c r="I30" s="39">
        <v>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34" customFormat="1" ht="21.2" customHeight="1" x14ac:dyDescent="0.25">
      <c r="A31" s="55" t="s">
        <v>15</v>
      </c>
      <c r="B31" s="37">
        <f>SUM(B32:B34)</f>
        <v>19714</v>
      </c>
      <c r="C31" s="13">
        <f t="shared" ref="C31:I31" si="8">SUM(C32:C34)</f>
        <v>4</v>
      </c>
      <c r="D31" s="22">
        <f t="shared" si="8"/>
        <v>4</v>
      </c>
      <c r="E31" s="13">
        <f t="shared" si="8"/>
        <v>2206</v>
      </c>
      <c r="F31" s="58">
        <f t="shared" si="8"/>
        <v>17448</v>
      </c>
      <c r="G31" s="13">
        <f t="shared" si="8"/>
        <v>1</v>
      </c>
      <c r="H31" s="13">
        <f t="shared" si="8"/>
        <v>1</v>
      </c>
      <c r="I31" s="22">
        <f t="shared" si="8"/>
        <v>60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34" customFormat="1" ht="16.5" customHeight="1" x14ac:dyDescent="0.25">
      <c r="A32" s="56" t="s">
        <v>13</v>
      </c>
      <c r="B32" s="37">
        <f>+E32+F32+I32</f>
        <v>3128</v>
      </c>
      <c r="C32" s="2">
        <v>1</v>
      </c>
      <c r="D32" s="2">
        <v>1</v>
      </c>
      <c r="E32" s="2">
        <v>90</v>
      </c>
      <c r="F32" s="2">
        <v>3038</v>
      </c>
      <c r="G32" s="2">
        <v>0</v>
      </c>
      <c r="H32" s="2">
        <v>0</v>
      </c>
      <c r="I32" s="21">
        <v>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34" customFormat="1" ht="16.5" customHeight="1" x14ac:dyDescent="0.25">
      <c r="A33" s="56" t="s">
        <v>32</v>
      </c>
      <c r="B33" s="13">
        <f>+E33+F33+I33</f>
        <v>12190</v>
      </c>
      <c r="C33" s="2">
        <v>2</v>
      </c>
      <c r="D33" s="2">
        <v>2</v>
      </c>
      <c r="E33" s="2">
        <v>1101</v>
      </c>
      <c r="F33" s="2">
        <v>11089</v>
      </c>
      <c r="G33" s="2">
        <v>0</v>
      </c>
      <c r="H33" s="2">
        <v>0</v>
      </c>
      <c r="I33" s="21">
        <v>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34" customFormat="1" ht="16.5" customHeight="1" x14ac:dyDescent="0.25">
      <c r="A34" s="56" t="s">
        <v>31</v>
      </c>
      <c r="B34" s="13">
        <f>+E34+F34+I34</f>
        <v>4396</v>
      </c>
      <c r="C34" s="38">
        <v>1</v>
      </c>
      <c r="D34" s="39">
        <v>1</v>
      </c>
      <c r="E34" s="38">
        <v>1015</v>
      </c>
      <c r="F34" s="39">
        <v>3321</v>
      </c>
      <c r="G34" s="38">
        <v>1</v>
      </c>
      <c r="H34" s="38">
        <v>1</v>
      </c>
      <c r="I34" s="39">
        <v>60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34" customFormat="1" ht="21.2" customHeight="1" x14ac:dyDescent="0.25">
      <c r="A35" s="55" t="s">
        <v>39</v>
      </c>
      <c r="B35" s="13">
        <f>SUM(B36:B38)</f>
        <v>30320</v>
      </c>
      <c r="C35" s="58">
        <f t="shared" ref="C35:I35" si="9">SUM(C36:C38)</f>
        <v>0</v>
      </c>
      <c r="D35" s="58">
        <f t="shared" si="9"/>
        <v>0</v>
      </c>
      <c r="E35" s="58">
        <f t="shared" si="9"/>
        <v>0</v>
      </c>
      <c r="F35" s="41">
        <f t="shared" si="9"/>
        <v>19619</v>
      </c>
      <c r="G35" s="58">
        <f t="shared" si="9"/>
        <v>1</v>
      </c>
      <c r="H35" s="58">
        <f t="shared" si="9"/>
        <v>1</v>
      </c>
      <c r="I35" s="64">
        <f t="shared" si="9"/>
        <v>10701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34" customFormat="1" ht="16.5" customHeight="1" x14ac:dyDescent="0.25">
      <c r="A36" s="56" t="s">
        <v>13</v>
      </c>
      <c r="B36" s="13">
        <f>+E36+F36+I36</f>
        <v>1784</v>
      </c>
      <c r="C36" s="2">
        <v>0</v>
      </c>
      <c r="D36" s="2">
        <v>0</v>
      </c>
      <c r="E36" s="2">
        <v>0</v>
      </c>
      <c r="F36" s="2">
        <v>1784</v>
      </c>
      <c r="G36" s="2">
        <v>0</v>
      </c>
      <c r="H36" s="2">
        <v>0</v>
      </c>
      <c r="I36" s="21">
        <v>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34" customFormat="1" ht="16.5" customHeight="1" x14ac:dyDescent="0.25">
      <c r="A37" s="56" t="s">
        <v>32</v>
      </c>
      <c r="B37" s="13">
        <f>+E37+F37+I37</f>
        <v>17835</v>
      </c>
      <c r="C37" s="2">
        <v>0</v>
      </c>
      <c r="D37" s="2">
        <v>0</v>
      </c>
      <c r="E37" s="2">
        <v>0</v>
      </c>
      <c r="F37" s="2">
        <v>17835</v>
      </c>
      <c r="G37" s="2">
        <v>0</v>
      </c>
      <c r="H37" s="2">
        <v>0</v>
      </c>
      <c r="I37" s="21">
        <v>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34" customFormat="1" ht="16.5" customHeight="1" x14ac:dyDescent="0.25">
      <c r="A38" s="56" t="s">
        <v>31</v>
      </c>
      <c r="B38" s="13">
        <f>+E38+F38+I38</f>
        <v>10701</v>
      </c>
      <c r="C38" s="38">
        <v>0</v>
      </c>
      <c r="D38" s="39">
        <v>0</v>
      </c>
      <c r="E38" s="38">
        <v>0</v>
      </c>
      <c r="F38" s="38">
        <v>0</v>
      </c>
      <c r="G38" s="38">
        <v>1</v>
      </c>
      <c r="H38" s="38">
        <v>1</v>
      </c>
      <c r="I38" s="39">
        <v>10701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34" customFormat="1" ht="21.75" customHeight="1" x14ac:dyDescent="0.25">
      <c r="A39" s="55" t="s">
        <v>16</v>
      </c>
      <c r="B39" s="13">
        <f>SUM(B40:B42)</f>
        <v>3990</v>
      </c>
      <c r="C39" s="13">
        <f t="shared" ref="C39:I39" si="10">SUM(C40:C42)</f>
        <v>5</v>
      </c>
      <c r="D39" s="22">
        <f t="shared" si="10"/>
        <v>105</v>
      </c>
      <c r="E39" s="13">
        <f t="shared" si="10"/>
        <v>1223</v>
      </c>
      <c r="F39" s="58">
        <f t="shared" si="10"/>
        <v>1397</v>
      </c>
      <c r="G39" s="13">
        <f t="shared" si="10"/>
        <v>5</v>
      </c>
      <c r="H39" s="13">
        <f t="shared" si="10"/>
        <v>70</v>
      </c>
      <c r="I39" s="22">
        <f t="shared" si="10"/>
        <v>1370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34" customFormat="1" ht="18" customHeight="1" x14ac:dyDescent="0.25">
      <c r="A40" s="24" t="s">
        <v>13</v>
      </c>
      <c r="B40" s="13">
        <f>+E40+F40+I40</f>
        <v>1799</v>
      </c>
      <c r="C40" s="2">
        <v>1</v>
      </c>
      <c r="D40" s="2">
        <v>22</v>
      </c>
      <c r="E40" s="2">
        <v>224</v>
      </c>
      <c r="F40" s="2">
        <v>205</v>
      </c>
      <c r="G40" s="2">
        <v>5</v>
      </c>
      <c r="H40" s="2">
        <v>70</v>
      </c>
      <c r="I40" s="21">
        <v>1370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34" customFormat="1" ht="18" customHeight="1" x14ac:dyDescent="0.25">
      <c r="A41" s="56" t="s">
        <v>32</v>
      </c>
      <c r="B41" s="13">
        <f>+E41+F41+I41</f>
        <v>1138</v>
      </c>
      <c r="C41" s="2">
        <v>3</v>
      </c>
      <c r="D41" s="2">
        <v>67</v>
      </c>
      <c r="E41" s="2">
        <v>794</v>
      </c>
      <c r="F41" s="2">
        <v>344</v>
      </c>
      <c r="G41" s="2">
        <v>0</v>
      </c>
      <c r="H41" s="2">
        <v>0</v>
      </c>
      <c r="I41" s="21">
        <v>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34" customFormat="1" ht="18" customHeight="1" x14ac:dyDescent="0.25">
      <c r="A42" s="56" t="s">
        <v>31</v>
      </c>
      <c r="B42" s="13">
        <f>+E42+F42+I42</f>
        <v>1053</v>
      </c>
      <c r="C42" s="38">
        <v>1</v>
      </c>
      <c r="D42" s="39">
        <v>16</v>
      </c>
      <c r="E42" s="38">
        <v>205</v>
      </c>
      <c r="F42" s="39">
        <v>848</v>
      </c>
      <c r="G42" s="38">
        <v>0</v>
      </c>
      <c r="H42" s="38">
        <v>0</v>
      </c>
      <c r="I42" s="39">
        <v>0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34" customFormat="1" ht="21.75" customHeight="1" x14ac:dyDescent="0.25">
      <c r="A43" s="55" t="s">
        <v>23</v>
      </c>
      <c r="B43" s="13">
        <f>SUM(B44:B45)</f>
        <v>348</v>
      </c>
      <c r="C43" s="58">
        <f t="shared" ref="C43:I43" si="11">SUM(C44:C45)</f>
        <v>1</v>
      </c>
      <c r="D43" s="58">
        <f t="shared" si="11"/>
        <v>11</v>
      </c>
      <c r="E43" s="58">
        <f t="shared" si="11"/>
        <v>182</v>
      </c>
      <c r="F43" s="58">
        <f t="shared" si="11"/>
        <v>166</v>
      </c>
      <c r="G43" s="58">
        <f t="shared" si="11"/>
        <v>0</v>
      </c>
      <c r="H43" s="58">
        <f t="shared" si="11"/>
        <v>0</v>
      </c>
      <c r="I43" s="64">
        <f t="shared" si="11"/>
        <v>0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34" customFormat="1" ht="21.75" customHeight="1" x14ac:dyDescent="0.25">
      <c r="A44" s="56" t="s">
        <v>32</v>
      </c>
      <c r="B44" s="13">
        <f>+E44+F44+I44</f>
        <v>182</v>
      </c>
      <c r="C44" s="2">
        <v>1</v>
      </c>
      <c r="D44" s="2">
        <v>11</v>
      </c>
      <c r="E44" s="2">
        <v>182</v>
      </c>
      <c r="F44" s="2">
        <v>0</v>
      </c>
      <c r="G44" s="2">
        <v>0</v>
      </c>
      <c r="H44" s="2">
        <v>0</v>
      </c>
      <c r="I44" s="21">
        <v>0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34" customFormat="1" ht="19.5" customHeight="1" x14ac:dyDescent="0.25">
      <c r="A45" s="56" t="s">
        <v>31</v>
      </c>
      <c r="B45" s="13">
        <f>+E45+F45+I45</f>
        <v>166</v>
      </c>
      <c r="C45" s="38">
        <v>0</v>
      </c>
      <c r="D45" s="39">
        <v>0</v>
      </c>
      <c r="E45" s="38">
        <v>0</v>
      </c>
      <c r="F45" s="39">
        <v>166</v>
      </c>
      <c r="G45" s="38">
        <v>0</v>
      </c>
      <c r="H45" s="38">
        <v>0</v>
      </c>
      <c r="I45" s="39">
        <v>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34" customFormat="1" ht="21.75" customHeight="1" x14ac:dyDescent="0.25">
      <c r="A46" s="55" t="s">
        <v>24</v>
      </c>
      <c r="B46" s="13">
        <f>SUM(B47:B49)</f>
        <v>5755</v>
      </c>
      <c r="C46" s="58">
        <f t="shared" ref="C46:I46" si="12">SUM(C47:C49)</f>
        <v>0</v>
      </c>
      <c r="D46" s="58">
        <f t="shared" si="12"/>
        <v>0</v>
      </c>
      <c r="E46" s="58">
        <f t="shared" si="12"/>
        <v>0</v>
      </c>
      <c r="F46" s="41">
        <f t="shared" si="12"/>
        <v>5755</v>
      </c>
      <c r="G46" s="58">
        <f t="shared" si="12"/>
        <v>0</v>
      </c>
      <c r="H46" s="58">
        <f t="shared" si="12"/>
        <v>0</v>
      </c>
      <c r="I46" s="64">
        <f t="shared" si="12"/>
        <v>0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34" customFormat="1" ht="21.75" customHeight="1" x14ac:dyDescent="0.25">
      <c r="A47" s="56" t="s">
        <v>13</v>
      </c>
      <c r="B47" s="13">
        <f>+E47+F47+I47</f>
        <v>2302</v>
      </c>
      <c r="C47" s="2">
        <v>0</v>
      </c>
      <c r="D47" s="2">
        <v>0</v>
      </c>
      <c r="E47" s="2">
        <v>0</v>
      </c>
      <c r="F47" s="2">
        <v>2302</v>
      </c>
      <c r="G47" s="2">
        <v>0</v>
      </c>
      <c r="H47" s="2">
        <v>0</v>
      </c>
      <c r="I47" s="21">
        <v>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34" customFormat="1" ht="21" customHeight="1" x14ac:dyDescent="0.25">
      <c r="A48" s="56" t="s">
        <v>32</v>
      </c>
      <c r="B48" s="13">
        <f>+E48+F48+I48</f>
        <v>2302</v>
      </c>
      <c r="C48" s="35">
        <v>0</v>
      </c>
      <c r="D48" s="36">
        <v>0</v>
      </c>
      <c r="E48" s="35">
        <v>0</v>
      </c>
      <c r="F48" s="36">
        <v>2302</v>
      </c>
      <c r="G48" s="35">
        <v>0</v>
      </c>
      <c r="H48" s="35">
        <v>0</v>
      </c>
      <c r="I48" s="36">
        <v>0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31"/>
      <c r="W48" s="31"/>
      <c r="X48" s="31"/>
      <c r="Y48" s="31"/>
      <c r="Z48" s="31"/>
      <c r="AA48" s="31"/>
      <c r="AB48" s="31"/>
      <c r="AC48" s="31"/>
      <c r="AD48" s="31"/>
      <c r="AE48" s="31"/>
    </row>
    <row r="49" spans="1:31" s="34" customFormat="1" ht="21" customHeight="1" x14ac:dyDescent="0.25">
      <c r="A49" s="56" t="s">
        <v>31</v>
      </c>
      <c r="B49" s="13">
        <f>+E49+F49+I49</f>
        <v>1151</v>
      </c>
      <c r="C49" s="35">
        <v>0</v>
      </c>
      <c r="D49" s="36">
        <v>0</v>
      </c>
      <c r="E49" s="35">
        <v>0</v>
      </c>
      <c r="F49" s="36">
        <v>1151</v>
      </c>
      <c r="G49" s="35">
        <v>0</v>
      </c>
      <c r="H49" s="35">
        <v>0</v>
      </c>
      <c r="I49" s="36">
        <v>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31"/>
      <c r="W49" s="31"/>
      <c r="X49" s="31"/>
      <c r="Y49" s="31"/>
      <c r="Z49" s="31"/>
      <c r="AA49" s="31"/>
      <c r="AB49" s="31"/>
      <c r="AC49" s="31"/>
      <c r="AD49" s="31"/>
      <c r="AE49" s="31"/>
    </row>
    <row r="50" spans="1:31" s="34" customFormat="1" ht="28.5" customHeight="1" x14ac:dyDescent="0.25">
      <c r="A50" s="55" t="s">
        <v>51</v>
      </c>
      <c r="B50" s="40">
        <f>SUM(B51:B52)</f>
        <v>1338</v>
      </c>
      <c r="C50" s="40">
        <f t="shared" ref="C50:I50" si="13">SUM(C51:C52)</f>
        <v>3</v>
      </c>
      <c r="D50" s="41">
        <f t="shared" si="13"/>
        <v>8</v>
      </c>
      <c r="E50" s="40">
        <f t="shared" si="13"/>
        <v>1115</v>
      </c>
      <c r="F50" s="41">
        <f t="shared" si="13"/>
        <v>223</v>
      </c>
      <c r="G50" s="40">
        <f t="shared" si="13"/>
        <v>0</v>
      </c>
      <c r="H50" s="40">
        <f t="shared" si="13"/>
        <v>0</v>
      </c>
      <c r="I50" s="41">
        <f t="shared" si="13"/>
        <v>0</v>
      </c>
      <c r="J50" s="10"/>
      <c r="K50" s="10"/>
      <c r="L50" s="30"/>
      <c r="M50" s="30"/>
      <c r="N50" s="10"/>
      <c r="O50" s="10"/>
      <c r="P50" s="10"/>
      <c r="Q50" s="10"/>
      <c r="R50" s="10"/>
      <c r="S50" s="10"/>
      <c r="T50" s="10"/>
      <c r="U50" s="10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31" s="34" customFormat="1" ht="24.95" customHeight="1" x14ac:dyDescent="0.25">
      <c r="A51" s="56" t="s">
        <v>32</v>
      </c>
      <c r="B51" s="13">
        <f>+E51+F51+I51</f>
        <v>965</v>
      </c>
      <c r="C51" s="38">
        <v>2</v>
      </c>
      <c r="D51" s="39">
        <v>7</v>
      </c>
      <c r="E51" s="38">
        <v>965</v>
      </c>
      <c r="F51" s="39">
        <v>0</v>
      </c>
      <c r="G51" s="38">
        <v>0</v>
      </c>
      <c r="H51" s="38">
        <v>0</v>
      </c>
      <c r="I51" s="39">
        <v>0</v>
      </c>
      <c r="J51" s="10"/>
      <c r="K51" s="10"/>
      <c r="L51" s="30"/>
      <c r="M51" s="10"/>
      <c r="N51" s="10"/>
      <c r="O51" s="10"/>
      <c r="P51" s="10"/>
      <c r="Q51" s="10"/>
      <c r="R51" s="10"/>
      <c r="S51" s="10"/>
      <c r="T51" s="10"/>
      <c r="U51" s="10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31" s="34" customFormat="1" ht="18" customHeight="1" x14ac:dyDescent="0.25">
      <c r="A52" s="56" t="s">
        <v>31</v>
      </c>
      <c r="B52" s="13">
        <f>+E52+F52+I52</f>
        <v>373</v>
      </c>
      <c r="C52" s="35">
        <v>1</v>
      </c>
      <c r="D52" s="36">
        <v>1</v>
      </c>
      <c r="E52" s="35">
        <v>150</v>
      </c>
      <c r="F52" s="36">
        <v>223</v>
      </c>
      <c r="G52" s="35">
        <v>0</v>
      </c>
      <c r="H52" s="35">
        <v>0</v>
      </c>
      <c r="I52" s="36">
        <v>0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31"/>
      <c r="W52" s="31"/>
      <c r="X52" s="31"/>
      <c r="Y52" s="31"/>
      <c r="Z52" s="31"/>
      <c r="AA52" s="31"/>
      <c r="AB52" s="31"/>
      <c r="AC52" s="31"/>
      <c r="AD52" s="31"/>
      <c r="AE52" s="31"/>
    </row>
    <row r="53" spans="1:31" s="34" customFormat="1" ht="18" customHeight="1" x14ac:dyDescent="0.25">
      <c r="A53" s="55" t="s">
        <v>18</v>
      </c>
      <c r="B53" s="13">
        <f>SUM(B54:B56)</f>
        <v>2451</v>
      </c>
      <c r="C53" s="58">
        <f t="shared" ref="C53:I53" si="14">SUM(C54:C56)</f>
        <v>1</v>
      </c>
      <c r="D53" s="58">
        <f t="shared" si="14"/>
        <v>14</v>
      </c>
      <c r="E53" s="58">
        <f t="shared" si="14"/>
        <v>1914</v>
      </c>
      <c r="F53" s="58">
        <f t="shared" si="14"/>
        <v>503</v>
      </c>
      <c r="G53" s="58">
        <f t="shared" si="14"/>
        <v>1</v>
      </c>
      <c r="H53" s="58">
        <f t="shared" si="14"/>
        <v>1</v>
      </c>
      <c r="I53" s="64">
        <f t="shared" si="14"/>
        <v>34</v>
      </c>
      <c r="J53" s="10"/>
      <c r="K53" s="48"/>
      <c r="L53" s="68"/>
      <c r="M53" s="68"/>
      <c r="N53" s="10"/>
      <c r="O53" s="10"/>
      <c r="P53" s="10"/>
      <c r="Q53" s="10"/>
      <c r="R53" s="10"/>
      <c r="S53" s="10"/>
      <c r="T53" s="10"/>
      <c r="U53" s="10"/>
      <c r="V53" s="31"/>
      <c r="W53" s="31"/>
      <c r="X53" s="31"/>
      <c r="Y53" s="31"/>
      <c r="Z53" s="31"/>
      <c r="AA53" s="31"/>
      <c r="AB53" s="31"/>
      <c r="AC53" s="31"/>
      <c r="AD53" s="31"/>
      <c r="AE53" s="31"/>
    </row>
    <row r="54" spans="1:31" s="34" customFormat="1" ht="18" customHeight="1" x14ac:dyDescent="0.25">
      <c r="A54" s="56" t="s">
        <v>13</v>
      </c>
      <c r="B54" s="13">
        <f>+E54+F54+I54</f>
        <v>1914</v>
      </c>
      <c r="C54" s="35">
        <v>1</v>
      </c>
      <c r="D54" s="36">
        <v>14</v>
      </c>
      <c r="E54" s="35">
        <v>1914</v>
      </c>
      <c r="F54" s="36">
        <v>0</v>
      </c>
      <c r="G54" s="35">
        <v>0</v>
      </c>
      <c r="H54" s="35">
        <v>0</v>
      </c>
      <c r="I54" s="36">
        <v>0</v>
      </c>
      <c r="J54" s="10"/>
      <c r="K54" s="48"/>
      <c r="L54" s="30"/>
      <c r="M54" s="10"/>
      <c r="N54" s="10"/>
      <c r="O54" s="10"/>
      <c r="P54" s="10"/>
      <c r="Q54" s="10"/>
      <c r="R54" s="10"/>
      <c r="S54" s="10"/>
      <c r="T54" s="10"/>
      <c r="U54" s="10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31" s="34" customFormat="1" ht="18.75" customHeight="1" x14ac:dyDescent="0.25">
      <c r="A55" s="56" t="s">
        <v>32</v>
      </c>
      <c r="B55" s="13">
        <f>+E55+F55+I55</f>
        <v>482</v>
      </c>
      <c r="C55" s="38">
        <v>0</v>
      </c>
      <c r="D55" s="39">
        <v>0</v>
      </c>
      <c r="E55" s="38">
        <v>0</v>
      </c>
      <c r="F55" s="39">
        <v>482</v>
      </c>
      <c r="G55" s="38">
        <v>0</v>
      </c>
      <c r="H55" s="38">
        <v>0</v>
      </c>
      <c r="I55" s="39">
        <v>0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1:31" s="34" customFormat="1" ht="18" customHeight="1" x14ac:dyDescent="0.25">
      <c r="A56" s="56" t="s">
        <v>31</v>
      </c>
      <c r="B56" s="13">
        <f>+E56+F56+I56</f>
        <v>55</v>
      </c>
      <c r="C56" s="35">
        <v>0</v>
      </c>
      <c r="D56" s="36">
        <v>0</v>
      </c>
      <c r="E56" s="35">
        <v>0</v>
      </c>
      <c r="F56" s="36">
        <v>21</v>
      </c>
      <c r="G56" s="35">
        <v>1</v>
      </c>
      <c r="H56" s="35">
        <v>1</v>
      </c>
      <c r="I56" s="36">
        <v>34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31"/>
      <c r="W56" s="31"/>
      <c r="X56" s="31"/>
      <c r="Y56" s="31"/>
      <c r="Z56" s="31"/>
      <c r="AA56" s="31"/>
      <c r="AB56" s="31"/>
      <c r="AC56" s="31"/>
      <c r="AD56" s="31"/>
      <c r="AE56" s="31"/>
    </row>
    <row r="57" spans="1:31" s="34" customFormat="1" ht="20.25" customHeight="1" x14ac:dyDescent="0.25">
      <c r="A57" s="55" t="s">
        <v>34</v>
      </c>
      <c r="B57" s="13">
        <f t="shared" ref="B57:I57" si="15">SUM(B58:B58)</f>
        <v>569</v>
      </c>
      <c r="C57" s="58">
        <f t="shared" si="15"/>
        <v>0</v>
      </c>
      <c r="D57" s="58">
        <f t="shared" si="15"/>
        <v>0</v>
      </c>
      <c r="E57" s="58">
        <f t="shared" si="15"/>
        <v>0</v>
      </c>
      <c r="F57" s="58">
        <f t="shared" si="15"/>
        <v>431</v>
      </c>
      <c r="G57" s="58">
        <f t="shared" si="15"/>
        <v>1</v>
      </c>
      <c r="H57" s="58">
        <f t="shared" si="15"/>
        <v>3</v>
      </c>
      <c r="I57" s="64">
        <f t="shared" si="15"/>
        <v>138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1:31" s="34" customFormat="1" ht="25.5" customHeight="1" x14ac:dyDescent="0.25">
      <c r="A58" s="24" t="s">
        <v>13</v>
      </c>
      <c r="B58" s="13">
        <f>+E58+F58+I58</f>
        <v>569</v>
      </c>
      <c r="C58" s="35">
        <v>0</v>
      </c>
      <c r="D58" s="36">
        <v>0</v>
      </c>
      <c r="E58" s="35">
        <v>0</v>
      </c>
      <c r="F58" s="36">
        <v>431</v>
      </c>
      <c r="G58" s="35">
        <v>1</v>
      </c>
      <c r="H58" s="35">
        <v>3</v>
      </c>
      <c r="I58" s="36">
        <v>138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31" s="34" customFormat="1" ht="35.25" customHeight="1" x14ac:dyDescent="0.25">
      <c r="A59" s="53" t="s">
        <v>19</v>
      </c>
      <c r="B59" s="13">
        <f>+B112+B60</f>
        <v>960802</v>
      </c>
      <c r="C59" s="13">
        <f t="shared" ref="C59:I59" si="16">+C112+C60</f>
        <v>2573</v>
      </c>
      <c r="D59" s="22">
        <f t="shared" si="16"/>
        <v>6322</v>
      </c>
      <c r="E59" s="13">
        <f t="shared" si="16"/>
        <v>293302</v>
      </c>
      <c r="F59" s="22">
        <f t="shared" si="16"/>
        <v>547987</v>
      </c>
      <c r="G59" s="13">
        <f t="shared" si="16"/>
        <v>3016</v>
      </c>
      <c r="H59" s="13">
        <f t="shared" si="16"/>
        <v>8415</v>
      </c>
      <c r="I59" s="22">
        <f t="shared" si="16"/>
        <v>119513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31"/>
      <c r="W59" s="31"/>
      <c r="X59" s="31"/>
      <c r="Y59" s="31"/>
      <c r="Z59" s="31"/>
      <c r="AA59" s="31"/>
      <c r="AB59" s="31"/>
      <c r="AC59" s="31"/>
      <c r="AD59" s="31"/>
      <c r="AE59" s="31"/>
    </row>
    <row r="60" spans="1:31" s="34" customFormat="1" ht="18" customHeight="1" x14ac:dyDescent="0.25">
      <c r="A60" s="54" t="s">
        <v>19</v>
      </c>
      <c r="B60" s="13">
        <f>B61+B65+B69+B73+B81+B89+B95+B99+B103+B108+B77+B93+B85</f>
        <v>874192</v>
      </c>
      <c r="C60" s="40">
        <f>C61+C65+C69+C73+C81+C89+C95+C99+C103+C108+C77+C93+C85</f>
        <v>2460</v>
      </c>
      <c r="D60" s="41">
        <f t="shared" ref="D60:I60" si="17">D61+D65+D69+D73+D81+D89+D95+D99+D103+D108+D77+D93+D85</f>
        <v>5949</v>
      </c>
      <c r="E60" s="40">
        <f t="shared" si="17"/>
        <v>271770</v>
      </c>
      <c r="F60" s="41">
        <f t="shared" si="17"/>
        <v>491591</v>
      </c>
      <c r="G60" s="40">
        <f t="shared" si="17"/>
        <v>2893</v>
      </c>
      <c r="H60" s="40">
        <f t="shared" si="17"/>
        <v>7425</v>
      </c>
      <c r="I60" s="41">
        <f t="shared" si="17"/>
        <v>110831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31"/>
      <c r="W60" s="31"/>
      <c r="X60" s="31"/>
      <c r="Y60" s="31"/>
      <c r="Z60" s="31"/>
      <c r="AA60" s="31"/>
      <c r="AB60" s="31"/>
      <c r="AC60" s="31"/>
      <c r="AD60" s="31"/>
      <c r="AE60" s="31"/>
    </row>
    <row r="61" spans="1:31" s="34" customFormat="1" ht="18" customHeight="1" x14ac:dyDescent="0.25">
      <c r="A61" s="55" t="s">
        <v>12</v>
      </c>
      <c r="B61" s="13">
        <f>SUM(B62:B64)</f>
        <v>183676</v>
      </c>
      <c r="C61" s="13">
        <f>SUM(C62:C64)</f>
        <v>2001</v>
      </c>
      <c r="D61" s="13">
        <f t="shared" ref="D61:I61" si="18">SUM(D62:D64)</f>
        <v>2001</v>
      </c>
      <c r="E61" s="13">
        <f t="shared" si="18"/>
        <v>94504</v>
      </c>
      <c r="F61" s="13">
        <f t="shared" si="18"/>
        <v>51663</v>
      </c>
      <c r="G61" s="13">
        <f>SUM(G62:G64)</f>
        <v>2241</v>
      </c>
      <c r="H61" s="13">
        <f t="shared" si="18"/>
        <v>2241</v>
      </c>
      <c r="I61" s="22">
        <f t="shared" si="18"/>
        <v>37509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s="34" customFormat="1" ht="18" customHeight="1" x14ac:dyDescent="0.25">
      <c r="A62" s="56" t="s">
        <v>13</v>
      </c>
      <c r="B62" s="13">
        <f>+E62+F62+I62</f>
        <v>68521</v>
      </c>
      <c r="C62" s="35">
        <v>1039</v>
      </c>
      <c r="D62" s="36">
        <v>1039</v>
      </c>
      <c r="E62" s="35">
        <v>44707</v>
      </c>
      <c r="F62" s="36">
        <v>15348</v>
      </c>
      <c r="G62" s="35">
        <v>652</v>
      </c>
      <c r="H62" s="35">
        <v>652</v>
      </c>
      <c r="I62" s="36">
        <v>8466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31"/>
      <c r="W62" s="31"/>
      <c r="X62" s="31"/>
      <c r="Y62" s="31"/>
      <c r="Z62" s="31"/>
      <c r="AA62" s="31"/>
      <c r="AB62" s="31"/>
      <c r="AC62" s="31"/>
      <c r="AD62" s="31"/>
      <c r="AE62" s="31"/>
    </row>
    <row r="63" spans="1:31" s="34" customFormat="1" ht="18.75" customHeight="1" x14ac:dyDescent="0.25">
      <c r="A63" s="56" t="s">
        <v>32</v>
      </c>
      <c r="B63" s="13">
        <f>+E63+F63+I63</f>
        <v>72229</v>
      </c>
      <c r="C63" s="38">
        <v>523</v>
      </c>
      <c r="D63" s="39">
        <v>523</v>
      </c>
      <c r="E63" s="38">
        <v>27249</v>
      </c>
      <c r="F63" s="39">
        <v>26443</v>
      </c>
      <c r="G63" s="38">
        <v>847</v>
      </c>
      <c r="H63" s="38">
        <v>847</v>
      </c>
      <c r="I63" s="39">
        <v>18537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31"/>
      <c r="W63" s="31"/>
      <c r="X63" s="31"/>
      <c r="Y63" s="31"/>
      <c r="Z63" s="31"/>
      <c r="AA63" s="31"/>
      <c r="AB63" s="31"/>
      <c r="AC63" s="31"/>
      <c r="AD63" s="31"/>
      <c r="AE63" s="31"/>
    </row>
    <row r="64" spans="1:31" s="34" customFormat="1" ht="18" customHeight="1" x14ac:dyDescent="0.25">
      <c r="A64" s="56" t="s">
        <v>31</v>
      </c>
      <c r="B64" s="13">
        <f>+E64+F64+I64</f>
        <v>42926</v>
      </c>
      <c r="C64" s="35">
        <v>439</v>
      </c>
      <c r="D64" s="36">
        <v>439</v>
      </c>
      <c r="E64" s="35">
        <v>22548</v>
      </c>
      <c r="F64" s="36">
        <v>9872</v>
      </c>
      <c r="G64" s="35">
        <v>742</v>
      </c>
      <c r="H64" s="35">
        <v>742</v>
      </c>
      <c r="I64" s="36">
        <v>10506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31"/>
      <c r="W64" s="31"/>
      <c r="X64" s="31"/>
      <c r="Y64" s="31"/>
      <c r="Z64" s="31"/>
      <c r="AA64" s="31"/>
      <c r="AB64" s="31"/>
      <c r="AC64" s="31"/>
      <c r="AD64" s="31"/>
      <c r="AE64" s="31"/>
    </row>
    <row r="65" spans="1:31" s="34" customFormat="1" ht="18" customHeight="1" x14ac:dyDescent="0.25">
      <c r="A65" s="55" t="s">
        <v>20</v>
      </c>
      <c r="B65" s="13">
        <f>SUM(B66:B68)</f>
        <v>28397</v>
      </c>
      <c r="C65" s="13">
        <f>SUM(C66:C68)</f>
        <v>102</v>
      </c>
      <c r="D65" s="13">
        <f t="shared" ref="D65:I65" si="19">SUM(D66:D68)</f>
        <v>204</v>
      </c>
      <c r="E65" s="13">
        <f t="shared" si="19"/>
        <v>10427</v>
      </c>
      <c r="F65" s="13">
        <f t="shared" si="19"/>
        <v>15940</v>
      </c>
      <c r="G65" s="13">
        <f t="shared" si="19"/>
        <v>220</v>
      </c>
      <c r="H65" s="13">
        <f t="shared" si="19"/>
        <v>440</v>
      </c>
      <c r="I65" s="22">
        <f t="shared" si="19"/>
        <v>2030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s="34" customFormat="1" ht="18" customHeight="1" x14ac:dyDescent="0.25">
      <c r="A66" s="56" t="s">
        <v>13</v>
      </c>
      <c r="B66" s="13">
        <f>+E66+F66+I66</f>
        <v>6709</v>
      </c>
      <c r="C66" s="35">
        <v>33</v>
      </c>
      <c r="D66" s="36">
        <v>66</v>
      </c>
      <c r="E66" s="35">
        <v>2429</v>
      </c>
      <c r="F66" s="36">
        <v>3587</v>
      </c>
      <c r="G66" s="35">
        <v>62</v>
      </c>
      <c r="H66" s="35">
        <v>124</v>
      </c>
      <c r="I66" s="36">
        <v>693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31"/>
      <c r="W66" s="31"/>
      <c r="X66" s="31"/>
      <c r="Y66" s="31"/>
      <c r="Z66" s="31"/>
      <c r="AA66" s="31"/>
      <c r="AB66" s="31"/>
      <c r="AC66" s="31"/>
      <c r="AD66" s="31"/>
      <c r="AE66" s="31"/>
    </row>
    <row r="67" spans="1:31" s="34" customFormat="1" x14ac:dyDescent="0.25">
      <c r="A67" s="56" t="s">
        <v>32</v>
      </c>
      <c r="B67" s="13">
        <f>+E67+F67+I67</f>
        <v>8349</v>
      </c>
      <c r="C67" s="38">
        <v>34</v>
      </c>
      <c r="D67" s="38">
        <v>68</v>
      </c>
      <c r="E67" s="38">
        <v>3007</v>
      </c>
      <c r="F67" s="39">
        <v>4105</v>
      </c>
      <c r="G67" s="38">
        <v>143</v>
      </c>
      <c r="H67" s="38">
        <v>286</v>
      </c>
      <c r="I67" s="39">
        <v>1237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31"/>
      <c r="W67" s="31"/>
      <c r="X67" s="31"/>
      <c r="Y67" s="31"/>
      <c r="Z67" s="31"/>
      <c r="AA67" s="31"/>
      <c r="AB67" s="31"/>
      <c r="AC67" s="31"/>
      <c r="AD67" s="31"/>
      <c r="AE67" s="31"/>
    </row>
    <row r="68" spans="1:31" s="34" customFormat="1" ht="18" customHeight="1" x14ac:dyDescent="0.25">
      <c r="A68" s="56" t="s">
        <v>31</v>
      </c>
      <c r="B68" s="13">
        <f>+E68+F68+I68</f>
        <v>13339</v>
      </c>
      <c r="C68" s="35">
        <v>35</v>
      </c>
      <c r="D68" s="36">
        <v>70</v>
      </c>
      <c r="E68" s="35">
        <v>4991</v>
      </c>
      <c r="F68" s="36">
        <v>8248</v>
      </c>
      <c r="G68" s="35">
        <v>15</v>
      </c>
      <c r="H68" s="35">
        <v>30</v>
      </c>
      <c r="I68" s="36">
        <v>100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31"/>
      <c r="W68" s="31"/>
      <c r="X68" s="31"/>
      <c r="Y68" s="31"/>
      <c r="Z68" s="31"/>
      <c r="AA68" s="31"/>
      <c r="AB68" s="31"/>
      <c r="AC68" s="31"/>
      <c r="AD68" s="31"/>
      <c r="AE68" s="31"/>
    </row>
    <row r="69" spans="1:31" s="34" customFormat="1" ht="18" customHeight="1" x14ac:dyDescent="0.25">
      <c r="A69" s="55" t="s">
        <v>33</v>
      </c>
      <c r="B69" s="13">
        <f>SUM(B70:B72)</f>
        <v>348421</v>
      </c>
      <c r="C69" s="13">
        <f>SUM(C70:C72)</f>
        <v>165</v>
      </c>
      <c r="D69" s="13">
        <f t="shared" ref="D69:I69" si="20">SUM(D70:D72)</f>
        <v>3098</v>
      </c>
      <c r="E69" s="13">
        <f t="shared" si="20"/>
        <v>84297</v>
      </c>
      <c r="F69" s="13">
        <f t="shared" si="20"/>
        <v>238746</v>
      </c>
      <c r="G69" s="13">
        <f t="shared" si="20"/>
        <v>229</v>
      </c>
      <c r="H69" s="13">
        <f t="shared" si="20"/>
        <v>3302</v>
      </c>
      <c r="I69" s="22">
        <f t="shared" si="20"/>
        <v>25378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31"/>
      <c r="W69" s="31"/>
      <c r="X69" s="31"/>
      <c r="Y69" s="31"/>
      <c r="Z69" s="31"/>
      <c r="AA69" s="31"/>
      <c r="AB69" s="31"/>
      <c r="AC69" s="31"/>
      <c r="AD69" s="31"/>
      <c r="AE69" s="31"/>
    </row>
    <row r="70" spans="1:31" s="34" customFormat="1" ht="18" customHeight="1" x14ac:dyDescent="0.25">
      <c r="A70" s="56" t="s">
        <v>13</v>
      </c>
      <c r="B70" s="13">
        <f>+E70+F70+I70</f>
        <v>120897</v>
      </c>
      <c r="C70" s="35">
        <v>82</v>
      </c>
      <c r="D70" s="36">
        <v>683</v>
      </c>
      <c r="E70" s="35">
        <v>41313</v>
      </c>
      <c r="F70" s="36">
        <v>73149</v>
      </c>
      <c r="G70" s="35">
        <v>61</v>
      </c>
      <c r="H70" s="35">
        <v>1211</v>
      </c>
      <c r="I70" s="36">
        <v>6435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31"/>
      <c r="W70" s="31"/>
      <c r="X70" s="31"/>
      <c r="Y70" s="31"/>
      <c r="Z70" s="31"/>
      <c r="AA70" s="31"/>
      <c r="AB70" s="31"/>
      <c r="AC70" s="31"/>
      <c r="AD70" s="31"/>
      <c r="AE70" s="31"/>
    </row>
    <row r="71" spans="1:31" s="34" customFormat="1" ht="24.95" customHeight="1" x14ac:dyDescent="0.25">
      <c r="A71" s="56" t="s">
        <v>32</v>
      </c>
      <c r="B71" s="13">
        <f>+E71+F71+I71</f>
        <v>102515</v>
      </c>
      <c r="C71" s="38">
        <v>40</v>
      </c>
      <c r="D71" s="39">
        <v>1344</v>
      </c>
      <c r="E71" s="38">
        <v>19935</v>
      </c>
      <c r="F71" s="39">
        <v>74304</v>
      </c>
      <c r="G71" s="38">
        <v>77</v>
      </c>
      <c r="H71" s="38">
        <v>1018</v>
      </c>
      <c r="I71" s="39">
        <v>8276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31"/>
      <c r="W71" s="31"/>
      <c r="X71" s="31"/>
      <c r="Y71" s="31"/>
      <c r="Z71" s="31"/>
      <c r="AA71" s="31"/>
      <c r="AB71" s="31"/>
      <c r="AC71" s="31"/>
      <c r="AD71" s="31"/>
      <c r="AE71" s="31"/>
    </row>
    <row r="72" spans="1:31" s="34" customFormat="1" ht="19.149999999999999" customHeight="1" x14ac:dyDescent="0.25">
      <c r="A72" s="56" t="s">
        <v>31</v>
      </c>
      <c r="B72" s="13">
        <f>+E72+F72+I72</f>
        <v>125009</v>
      </c>
      <c r="C72" s="35">
        <v>43</v>
      </c>
      <c r="D72" s="36">
        <v>1071</v>
      </c>
      <c r="E72" s="35">
        <v>23049</v>
      </c>
      <c r="F72" s="36">
        <v>91293</v>
      </c>
      <c r="G72" s="35">
        <v>91</v>
      </c>
      <c r="H72" s="35">
        <v>1073</v>
      </c>
      <c r="I72" s="36">
        <v>10667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  <row r="73" spans="1:31" s="34" customFormat="1" ht="19.149999999999999" customHeight="1" x14ac:dyDescent="0.25">
      <c r="A73" s="55" t="s">
        <v>21</v>
      </c>
      <c r="B73" s="13">
        <f>SUM(B74:B76)</f>
        <v>75309</v>
      </c>
      <c r="C73" s="13">
        <f t="shared" ref="C73" si="21">SUM(C74:C76)</f>
        <v>90</v>
      </c>
      <c r="D73" s="13">
        <f t="shared" ref="D73:I73" si="22">SUM(D74:D76)</f>
        <v>262</v>
      </c>
      <c r="E73" s="13">
        <f t="shared" si="22"/>
        <v>32305</v>
      </c>
      <c r="F73" s="13">
        <f t="shared" si="22"/>
        <v>37612</v>
      </c>
      <c r="G73" s="13">
        <f t="shared" si="22"/>
        <v>70</v>
      </c>
      <c r="H73" s="13">
        <f t="shared" si="22"/>
        <v>167</v>
      </c>
      <c r="I73" s="22">
        <f t="shared" si="22"/>
        <v>5392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31"/>
      <c r="W73" s="31"/>
      <c r="X73" s="31"/>
      <c r="Y73" s="31"/>
      <c r="Z73" s="31"/>
      <c r="AA73" s="31"/>
      <c r="AB73" s="31"/>
      <c r="AC73" s="31"/>
      <c r="AD73" s="31"/>
      <c r="AE73" s="31"/>
    </row>
    <row r="74" spans="1:31" s="34" customFormat="1" ht="19.149999999999999" customHeight="1" x14ac:dyDescent="0.25">
      <c r="A74" s="56" t="s">
        <v>13</v>
      </c>
      <c r="B74" s="13">
        <f>+E74+F74+I74</f>
        <v>26154</v>
      </c>
      <c r="C74" s="35">
        <v>32</v>
      </c>
      <c r="D74" s="50">
        <v>50</v>
      </c>
      <c r="E74" s="35">
        <v>9647</v>
      </c>
      <c r="F74" s="51">
        <v>15535</v>
      </c>
      <c r="G74" s="35">
        <v>23</v>
      </c>
      <c r="H74" s="35">
        <v>40</v>
      </c>
      <c r="I74" s="36">
        <v>972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31"/>
      <c r="W74" s="31"/>
      <c r="X74" s="31"/>
      <c r="Y74" s="31"/>
      <c r="Z74" s="31"/>
      <c r="AA74" s="31"/>
      <c r="AB74" s="31"/>
      <c r="AC74" s="31"/>
      <c r="AD74" s="31"/>
      <c r="AE74" s="31"/>
    </row>
    <row r="75" spans="1:31" s="34" customFormat="1" ht="27" customHeight="1" x14ac:dyDescent="0.25">
      <c r="A75" s="56" t="s">
        <v>32</v>
      </c>
      <c r="B75" s="13">
        <f>+E75+F75+I75</f>
        <v>20190</v>
      </c>
      <c r="C75" s="38">
        <v>27</v>
      </c>
      <c r="D75" s="39">
        <v>71</v>
      </c>
      <c r="E75" s="38">
        <v>6982</v>
      </c>
      <c r="F75" s="39">
        <v>10427</v>
      </c>
      <c r="G75" s="38">
        <v>22</v>
      </c>
      <c r="H75" s="38">
        <v>96</v>
      </c>
      <c r="I75" s="39">
        <v>2781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31"/>
      <c r="W75" s="31"/>
      <c r="X75" s="31"/>
      <c r="Y75" s="31"/>
      <c r="Z75" s="31"/>
      <c r="AA75" s="31"/>
      <c r="AB75" s="31"/>
      <c r="AC75" s="31"/>
      <c r="AD75" s="31"/>
      <c r="AE75" s="31"/>
    </row>
    <row r="76" spans="1:31" s="34" customFormat="1" ht="19.149999999999999" customHeight="1" x14ac:dyDescent="0.25">
      <c r="A76" s="56" t="s">
        <v>31</v>
      </c>
      <c r="B76" s="13">
        <f>+E76+F76+I76</f>
        <v>28965</v>
      </c>
      <c r="C76" s="35">
        <v>31</v>
      </c>
      <c r="D76" s="36">
        <v>141</v>
      </c>
      <c r="E76" s="35">
        <v>15676</v>
      </c>
      <c r="F76" s="36">
        <v>11650</v>
      </c>
      <c r="G76" s="35">
        <v>25</v>
      </c>
      <c r="H76" s="35">
        <v>31</v>
      </c>
      <c r="I76" s="36">
        <v>1639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34" customFormat="1" ht="19.149999999999999" customHeight="1" x14ac:dyDescent="0.25">
      <c r="A77" s="55" t="s">
        <v>22</v>
      </c>
      <c r="B77" s="13">
        <f>SUM(B78:B80)</f>
        <v>8512</v>
      </c>
      <c r="C77" s="13">
        <f>SUM(C78:C80)</f>
        <v>4</v>
      </c>
      <c r="D77" s="13">
        <f>SUM(D78:D80)</f>
        <v>38</v>
      </c>
      <c r="E77" s="13">
        <f>SUM(E78:E80)</f>
        <v>2881</v>
      </c>
      <c r="F77" s="13">
        <f t="shared" ref="F77:I77" si="23">SUM(F78:F80)</f>
        <v>5482</v>
      </c>
      <c r="G77" s="13">
        <f t="shared" si="23"/>
        <v>4</v>
      </c>
      <c r="H77" s="13">
        <f t="shared" si="23"/>
        <v>18</v>
      </c>
      <c r="I77" s="22">
        <f t="shared" si="23"/>
        <v>149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s="34" customFormat="1" ht="19.149999999999999" customHeight="1" x14ac:dyDescent="0.25">
      <c r="A78" s="56" t="s">
        <v>13</v>
      </c>
      <c r="B78" s="13">
        <f>+E78+F78+I78</f>
        <v>2017</v>
      </c>
      <c r="C78" s="35">
        <v>1</v>
      </c>
      <c r="D78" s="36">
        <v>6</v>
      </c>
      <c r="E78" s="35">
        <v>804</v>
      </c>
      <c r="F78" s="36">
        <v>1075</v>
      </c>
      <c r="G78" s="35">
        <v>2</v>
      </c>
      <c r="H78" s="35">
        <v>16</v>
      </c>
      <c r="I78" s="36">
        <v>138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31" s="34" customFormat="1" ht="27" customHeight="1" x14ac:dyDescent="0.25">
      <c r="A79" s="56" t="s">
        <v>32</v>
      </c>
      <c r="B79" s="13">
        <f>+E79+F79+I79</f>
        <v>1886</v>
      </c>
      <c r="C79" s="38">
        <v>2</v>
      </c>
      <c r="D79" s="39">
        <v>2</v>
      </c>
      <c r="E79" s="38">
        <v>650</v>
      </c>
      <c r="F79" s="39">
        <v>1228</v>
      </c>
      <c r="G79" s="38">
        <v>1</v>
      </c>
      <c r="H79" s="38">
        <v>1</v>
      </c>
      <c r="I79" s="39">
        <v>8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31"/>
      <c r="W79" s="31"/>
      <c r="X79" s="31"/>
      <c r="Y79" s="31"/>
      <c r="Z79" s="31"/>
      <c r="AA79" s="31"/>
      <c r="AB79" s="31"/>
      <c r="AC79" s="31"/>
      <c r="AD79" s="31"/>
      <c r="AE79" s="31"/>
    </row>
    <row r="80" spans="1:31" s="34" customFormat="1" ht="18" customHeight="1" x14ac:dyDescent="0.25">
      <c r="A80" s="56" t="s">
        <v>31</v>
      </c>
      <c r="B80" s="13">
        <f>+E80+F80+I80</f>
        <v>4609</v>
      </c>
      <c r="C80" s="35">
        <v>1</v>
      </c>
      <c r="D80" s="36">
        <v>30</v>
      </c>
      <c r="E80" s="35">
        <v>1427</v>
      </c>
      <c r="F80" s="36">
        <v>3179</v>
      </c>
      <c r="G80" s="35">
        <v>1</v>
      </c>
      <c r="H80" s="35">
        <v>1</v>
      </c>
      <c r="I80" s="36">
        <v>3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31"/>
      <c r="W80" s="31"/>
      <c r="X80" s="31"/>
      <c r="Y80" s="31"/>
      <c r="Z80" s="31"/>
      <c r="AA80" s="31"/>
      <c r="AB80" s="31"/>
      <c r="AC80" s="31"/>
      <c r="AD80" s="31"/>
      <c r="AE80" s="31"/>
    </row>
    <row r="81" spans="1:31" s="34" customFormat="1" ht="18" customHeight="1" x14ac:dyDescent="0.25">
      <c r="A81" s="55" t="s">
        <v>15</v>
      </c>
      <c r="B81" s="13">
        <f>SUM(B82:B84)</f>
        <v>97613</v>
      </c>
      <c r="C81" s="13">
        <f t="shared" ref="C81:I81" si="24">SUM(C82:C84)</f>
        <v>26</v>
      </c>
      <c r="D81" s="13">
        <f t="shared" si="24"/>
        <v>81</v>
      </c>
      <c r="E81" s="13">
        <f t="shared" si="24"/>
        <v>23986</v>
      </c>
      <c r="F81" s="13">
        <f t="shared" si="24"/>
        <v>53080</v>
      </c>
      <c r="G81" s="13">
        <f t="shared" si="24"/>
        <v>36</v>
      </c>
      <c r="H81" s="13">
        <f t="shared" si="24"/>
        <v>237</v>
      </c>
      <c r="I81" s="22">
        <f t="shared" si="24"/>
        <v>20547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34" customFormat="1" ht="27" customHeight="1" x14ac:dyDescent="0.25">
      <c r="A82" s="56" t="s">
        <v>13</v>
      </c>
      <c r="B82" s="13">
        <f>+E82+F82+I82</f>
        <v>25826</v>
      </c>
      <c r="C82" s="38">
        <v>6</v>
      </c>
      <c r="D82" s="39">
        <v>10</v>
      </c>
      <c r="E82" s="38">
        <v>11371</v>
      </c>
      <c r="F82" s="39">
        <v>10290</v>
      </c>
      <c r="G82" s="38">
        <v>18</v>
      </c>
      <c r="H82" s="38">
        <v>56</v>
      </c>
      <c r="I82" s="39">
        <v>4165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34" customFormat="1" ht="18" customHeight="1" x14ac:dyDescent="0.25">
      <c r="A83" s="56" t="s">
        <v>32</v>
      </c>
      <c r="B83" s="13">
        <f>+E83+F83+I83</f>
        <v>43383</v>
      </c>
      <c r="C83" s="35">
        <v>13</v>
      </c>
      <c r="D83" s="36">
        <v>55</v>
      </c>
      <c r="E83" s="35">
        <v>9013</v>
      </c>
      <c r="F83" s="36">
        <v>23284</v>
      </c>
      <c r="G83" s="35">
        <v>11</v>
      </c>
      <c r="H83" s="35">
        <v>173</v>
      </c>
      <c r="I83" s="36">
        <v>11086</v>
      </c>
      <c r="J83" s="10"/>
      <c r="K83" s="36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34" customFormat="1" ht="18" customHeight="1" x14ac:dyDescent="0.25">
      <c r="A84" s="56" t="s">
        <v>31</v>
      </c>
      <c r="B84" s="13">
        <f>+E84+F84+I84</f>
        <v>28404</v>
      </c>
      <c r="C84" s="2">
        <v>7</v>
      </c>
      <c r="D84" s="2">
        <v>16</v>
      </c>
      <c r="E84" s="2">
        <v>3602</v>
      </c>
      <c r="F84" s="2">
        <v>19506</v>
      </c>
      <c r="G84" s="2">
        <v>7</v>
      </c>
      <c r="H84" s="2">
        <v>8</v>
      </c>
      <c r="I84" s="21">
        <v>5296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34" customFormat="1" ht="18" customHeight="1" x14ac:dyDescent="0.25">
      <c r="A85" s="55" t="s">
        <v>27</v>
      </c>
      <c r="B85" s="13">
        <f>SUM(B86:B88)</f>
        <v>1207</v>
      </c>
      <c r="C85" s="13">
        <f t="shared" ref="C85:I85" si="25">SUM(C86:C88)</f>
        <v>3</v>
      </c>
      <c r="D85" s="13">
        <f t="shared" si="25"/>
        <v>3</v>
      </c>
      <c r="E85" s="13">
        <f t="shared" si="25"/>
        <v>909</v>
      </c>
      <c r="F85" s="13">
        <f t="shared" si="25"/>
        <v>221</v>
      </c>
      <c r="G85" s="13">
        <f t="shared" si="25"/>
        <v>1</v>
      </c>
      <c r="H85" s="13">
        <f t="shared" si="25"/>
        <v>1</v>
      </c>
      <c r="I85" s="22">
        <f t="shared" si="25"/>
        <v>77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34" customFormat="1" ht="27" customHeight="1" x14ac:dyDescent="0.25">
      <c r="A86" s="56" t="s">
        <v>13</v>
      </c>
      <c r="B86" s="13">
        <f>+E86+F86+I86</f>
        <v>73</v>
      </c>
      <c r="C86" s="38">
        <v>1</v>
      </c>
      <c r="D86" s="39">
        <v>1</v>
      </c>
      <c r="E86" s="38">
        <v>73</v>
      </c>
      <c r="F86" s="39">
        <v>0</v>
      </c>
      <c r="G86" s="38">
        <v>0</v>
      </c>
      <c r="H86" s="38">
        <v>0</v>
      </c>
      <c r="I86" s="39">
        <v>0</v>
      </c>
      <c r="J86" s="10"/>
      <c r="K86" s="29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31" s="34" customFormat="1" ht="18" customHeight="1" x14ac:dyDescent="0.25">
      <c r="A87" s="56" t="s">
        <v>32</v>
      </c>
      <c r="B87" s="13">
        <f>+E87+F87+I87</f>
        <v>1071</v>
      </c>
      <c r="C87" s="35">
        <v>2</v>
      </c>
      <c r="D87" s="36">
        <v>2</v>
      </c>
      <c r="E87" s="35">
        <v>836</v>
      </c>
      <c r="F87" s="36">
        <v>158</v>
      </c>
      <c r="G87" s="35">
        <v>1</v>
      </c>
      <c r="H87" s="35">
        <v>1</v>
      </c>
      <c r="I87" s="36">
        <v>77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34" customFormat="1" ht="18" customHeight="1" x14ac:dyDescent="0.25">
      <c r="A88" s="56" t="s">
        <v>31</v>
      </c>
      <c r="B88" s="13">
        <f>+E88+F88+I88</f>
        <v>63</v>
      </c>
      <c r="C88" s="2">
        <v>0</v>
      </c>
      <c r="D88" s="2">
        <v>0</v>
      </c>
      <c r="E88" s="2">
        <v>0</v>
      </c>
      <c r="F88" s="2">
        <v>63</v>
      </c>
      <c r="G88" s="2">
        <v>0</v>
      </c>
      <c r="H88" s="2">
        <v>0</v>
      </c>
      <c r="I88" s="21">
        <v>0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34" customFormat="1" ht="18" customHeight="1" x14ac:dyDescent="0.25">
      <c r="A89" s="55" t="s">
        <v>16</v>
      </c>
      <c r="B89" s="13">
        <f>SUM(B90:B92)</f>
        <v>19496</v>
      </c>
      <c r="C89" s="13">
        <f t="shared" ref="C89:I89" si="26">SUM(C90:C92)</f>
        <v>5</v>
      </c>
      <c r="D89" s="13">
        <f t="shared" si="26"/>
        <v>44</v>
      </c>
      <c r="E89" s="13">
        <f t="shared" si="26"/>
        <v>1465</v>
      </c>
      <c r="F89" s="13">
        <f t="shared" si="26"/>
        <v>16325</v>
      </c>
      <c r="G89" s="13">
        <f t="shared" si="26"/>
        <v>18</v>
      </c>
      <c r="H89" s="13">
        <f>SUM(H90:H92)</f>
        <v>296</v>
      </c>
      <c r="I89" s="22">
        <f t="shared" si="26"/>
        <v>1706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34" customFormat="1" ht="25.35" customHeight="1" x14ac:dyDescent="0.25">
      <c r="A90" s="56" t="s">
        <v>13</v>
      </c>
      <c r="B90" s="13">
        <f>+E90+F90+I90</f>
        <v>4117</v>
      </c>
      <c r="C90" s="38">
        <v>1</v>
      </c>
      <c r="D90" s="39">
        <v>8</v>
      </c>
      <c r="E90" s="38">
        <v>198</v>
      </c>
      <c r="F90" s="39">
        <v>3497</v>
      </c>
      <c r="G90" s="38">
        <v>4</v>
      </c>
      <c r="H90" s="38">
        <v>32</v>
      </c>
      <c r="I90" s="39">
        <v>422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34" customFormat="1" ht="18" customHeight="1" x14ac:dyDescent="0.25">
      <c r="A91" s="56" t="s">
        <v>32</v>
      </c>
      <c r="B91" s="13">
        <f>+E91+F91+I91</f>
        <v>4108</v>
      </c>
      <c r="C91" s="35">
        <v>2</v>
      </c>
      <c r="D91" s="36">
        <v>6</v>
      </c>
      <c r="E91" s="35">
        <v>139</v>
      </c>
      <c r="F91" s="36">
        <v>3116</v>
      </c>
      <c r="G91" s="35">
        <v>12</v>
      </c>
      <c r="H91" s="35">
        <v>248</v>
      </c>
      <c r="I91" s="36">
        <v>853</v>
      </c>
      <c r="J91" s="10"/>
      <c r="K91" s="36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34" customFormat="1" ht="18" customHeight="1" x14ac:dyDescent="0.25">
      <c r="A92" s="56" t="s">
        <v>31</v>
      </c>
      <c r="B92" s="13">
        <f>+E92+F92+I92</f>
        <v>11271</v>
      </c>
      <c r="C92" s="2">
        <v>2</v>
      </c>
      <c r="D92" s="2">
        <v>30</v>
      </c>
      <c r="E92" s="2">
        <v>1128</v>
      </c>
      <c r="F92" s="2">
        <v>9712</v>
      </c>
      <c r="G92" s="2">
        <v>2</v>
      </c>
      <c r="H92" s="2">
        <v>16</v>
      </c>
      <c r="I92" s="21">
        <v>431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34" customFormat="1" ht="18" customHeight="1" x14ac:dyDescent="0.25">
      <c r="A93" s="55" t="s">
        <v>23</v>
      </c>
      <c r="B93" s="13">
        <f>SUM(B94:B94)</f>
        <v>251</v>
      </c>
      <c r="C93" s="40">
        <f t="shared" ref="C93:I93" si="27">SUM(C94:C94)</f>
        <v>0</v>
      </c>
      <c r="D93" s="41">
        <f t="shared" si="27"/>
        <v>0</v>
      </c>
      <c r="E93" s="40">
        <f t="shared" si="27"/>
        <v>0</v>
      </c>
      <c r="F93" s="41">
        <f t="shared" si="27"/>
        <v>251</v>
      </c>
      <c r="G93" s="40">
        <f t="shared" si="27"/>
        <v>0</v>
      </c>
      <c r="H93" s="40">
        <f t="shared" si="27"/>
        <v>0</v>
      </c>
      <c r="I93" s="41">
        <f t="shared" si="27"/>
        <v>0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34" customFormat="1" ht="32.25" customHeight="1" x14ac:dyDescent="0.25">
      <c r="A94" s="56" t="s">
        <v>32</v>
      </c>
      <c r="B94" s="13">
        <f>+E94+F94+I94</f>
        <v>251</v>
      </c>
      <c r="C94" s="35">
        <v>0</v>
      </c>
      <c r="D94" s="36">
        <v>0</v>
      </c>
      <c r="E94" s="35">
        <v>0</v>
      </c>
      <c r="F94" s="36">
        <v>251</v>
      </c>
      <c r="G94" s="42">
        <v>0</v>
      </c>
      <c r="H94" s="42">
        <v>0</v>
      </c>
      <c r="I94" s="65">
        <v>0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34" customFormat="1" ht="27" customHeight="1" x14ac:dyDescent="0.25">
      <c r="A95" s="55" t="s">
        <v>24</v>
      </c>
      <c r="B95" s="13">
        <f>SUM(B96:B98)</f>
        <v>16264</v>
      </c>
      <c r="C95" s="13">
        <f>SUM(C96:C98)</f>
        <v>2</v>
      </c>
      <c r="D95" s="13">
        <f t="shared" ref="D95:I95" si="28">SUM(D96:D98)</f>
        <v>65</v>
      </c>
      <c r="E95" s="13">
        <f t="shared" si="28"/>
        <v>942</v>
      </c>
      <c r="F95" s="13">
        <f t="shared" si="28"/>
        <v>13792</v>
      </c>
      <c r="G95" s="13">
        <f t="shared" si="28"/>
        <v>3</v>
      </c>
      <c r="H95" s="13">
        <f t="shared" si="28"/>
        <v>239</v>
      </c>
      <c r="I95" s="22">
        <f t="shared" si="28"/>
        <v>1530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34" customFormat="1" ht="18" customHeight="1" x14ac:dyDescent="0.25">
      <c r="A96" s="56" t="s">
        <v>13</v>
      </c>
      <c r="B96" s="13">
        <f>+E96+F96+I96</f>
        <v>7624</v>
      </c>
      <c r="C96" s="38">
        <v>2</v>
      </c>
      <c r="D96" s="36">
        <v>65</v>
      </c>
      <c r="E96" s="35">
        <v>942</v>
      </c>
      <c r="F96" s="36">
        <v>6682</v>
      </c>
      <c r="G96" s="35">
        <v>0</v>
      </c>
      <c r="H96" s="35">
        <v>0</v>
      </c>
      <c r="I96" s="36">
        <v>0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31" s="34" customFormat="1" ht="18" customHeight="1" x14ac:dyDescent="0.25">
      <c r="A97" s="56" t="s">
        <v>32</v>
      </c>
      <c r="B97" s="13">
        <f>+E97+F97+I97</f>
        <v>4193</v>
      </c>
      <c r="C97" s="38">
        <v>0</v>
      </c>
      <c r="D97" s="2">
        <v>0</v>
      </c>
      <c r="E97" s="2">
        <v>0</v>
      </c>
      <c r="F97" s="2">
        <v>4193</v>
      </c>
      <c r="G97" s="2">
        <v>0</v>
      </c>
      <c r="H97" s="2">
        <v>0</v>
      </c>
      <c r="I97" s="21">
        <v>0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31" s="34" customFormat="1" ht="18" customHeight="1" x14ac:dyDescent="0.25">
      <c r="A98" s="56" t="s">
        <v>31</v>
      </c>
      <c r="B98" s="13">
        <f>+E98+F98+I98</f>
        <v>4447</v>
      </c>
      <c r="C98" s="38">
        <v>0</v>
      </c>
      <c r="D98" s="36">
        <v>0</v>
      </c>
      <c r="E98" s="35">
        <v>0</v>
      </c>
      <c r="F98" s="36">
        <v>2917</v>
      </c>
      <c r="G98" s="35">
        <v>3</v>
      </c>
      <c r="H98" s="35">
        <v>239</v>
      </c>
      <c r="I98" s="36">
        <v>1530</v>
      </c>
      <c r="J98" s="10"/>
      <c r="K98" s="10"/>
      <c r="L98" s="10"/>
      <c r="M98" s="30"/>
      <c r="N98" s="10"/>
      <c r="O98" s="10"/>
      <c r="P98" s="10"/>
      <c r="Q98" s="10"/>
      <c r="R98" s="10"/>
      <c r="S98" s="10"/>
      <c r="T98" s="10"/>
      <c r="U98" s="10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31" s="34" customFormat="1" ht="27" customHeight="1" x14ac:dyDescent="0.25">
      <c r="A99" s="55" t="s">
        <v>17</v>
      </c>
      <c r="B99" s="13">
        <f>SUM(B100:B102)</f>
        <v>1928</v>
      </c>
      <c r="C99" s="13">
        <f>SUM(C100:C102)</f>
        <v>10</v>
      </c>
      <c r="D99" s="13">
        <f t="shared" ref="D99:I99" si="29">SUM(D100:D102)</f>
        <v>10</v>
      </c>
      <c r="E99" s="13">
        <f t="shared" si="29"/>
        <v>536</v>
      </c>
      <c r="F99" s="13">
        <f t="shared" si="29"/>
        <v>732</v>
      </c>
      <c r="G99" s="13">
        <f t="shared" si="29"/>
        <v>25</v>
      </c>
      <c r="H99" s="13">
        <f t="shared" si="29"/>
        <v>25</v>
      </c>
      <c r="I99" s="22">
        <f t="shared" si="29"/>
        <v>660</v>
      </c>
      <c r="J99" s="10"/>
      <c r="K99" s="3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34" customFormat="1" ht="24.75" customHeight="1" x14ac:dyDescent="0.25">
      <c r="A100" s="56" t="s">
        <v>13</v>
      </c>
      <c r="B100" s="13">
        <f>+E100+F100+I100</f>
        <v>616</v>
      </c>
      <c r="C100" s="38">
        <v>4</v>
      </c>
      <c r="D100" s="39">
        <v>4</v>
      </c>
      <c r="E100" s="38">
        <v>106</v>
      </c>
      <c r="F100" s="39">
        <v>310</v>
      </c>
      <c r="G100" s="38">
        <v>7</v>
      </c>
      <c r="H100" s="38">
        <v>7</v>
      </c>
      <c r="I100" s="39">
        <v>200</v>
      </c>
      <c r="J100" s="10"/>
      <c r="K100" s="10"/>
      <c r="L100" s="30"/>
      <c r="M100" s="10"/>
      <c r="N100" s="10"/>
      <c r="O100" s="10"/>
      <c r="P100" s="10"/>
      <c r="Q100" s="10"/>
      <c r="R100" s="10"/>
      <c r="S100" s="10"/>
      <c r="T100" s="10"/>
      <c r="U100" s="10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s="34" customFormat="1" ht="18" customHeight="1" x14ac:dyDescent="0.25">
      <c r="A101" s="56" t="s">
        <v>32</v>
      </c>
      <c r="B101" s="13">
        <f>+E101+F101+I101</f>
        <v>725</v>
      </c>
      <c r="C101" s="35">
        <v>5</v>
      </c>
      <c r="D101" s="36">
        <v>5</v>
      </c>
      <c r="E101" s="35">
        <v>224</v>
      </c>
      <c r="F101" s="36">
        <v>150</v>
      </c>
      <c r="G101" s="35">
        <v>13</v>
      </c>
      <c r="H101" s="35">
        <v>13</v>
      </c>
      <c r="I101" s="36">
        <v>351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34" customFormat="1" ht="18" customHeight="1" x14ac:dyDescent="0.25">
      <c r="A102" s="56" t="s">
        <v>31</v>
      </c>
      <c r="B102" s="13">
        <f>+E102+F102+I102</f>
        <v>587</v>
      </c>
      <c r="C102" s="2">
        <v>1</v>
      </c>
      <c r="D102" s="2">
        <v>1</v>
      </c>
      <c r="E102" s="2">
        <v>206</v>
      </c>
      <c r="F102" s="2">
        <v>272</v>
      </c>
      <c r="G102" s="2">
        <v>5</v>
      </c>
      <c r="H102" s="2">
        <v>5</v>
      </c>
      <c r="I102" s="21">
        <v>109</v>
      </c>
      <c r="J102" s="10"/>
      <c r="K102" s="10"/>
      <c r="L102" s="30"/>
      <c r="M102" s="10"/>
      <c r="N102" s="10"/>
      <c r="O102" s="10"/>
      <c r="P102" s="10"/>
      <c r="Q102" s="10"/>
      <c r="R102" s="10"/>
      <c r="S102" s="10"/>
      <c r="T102" s="10"/>
      <c r="U102" s="10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34" customFormat="1" ht="18" customHeight="1" x14ac:dyDescent="0.25">
      <c r="A103" s="55" t="s">
        <v>18</v>
      </c>
      <c r="B103" s="13">
        <f>SUM(B104:B106)</f>
        <v>24422</v>
      </c>
      <c r="C103" s="13">
        <f>SUM(C104:C106)</f>
        <v>13</v>
      </c>
      <c r="D103" s="13">
        <f t="shared" ref="D103:I103" si="30">SUM(D104:D106)</f>
        <v>13</v>
      </c>
      <c r="E103" s="13">
        <f t="shared" si="30"/>
        <v>2359</v>
      </c>
      <c r="F103" s="13">
        <f t="shared" si="30"/>
        <v>21362</v>
      </c>
      <c r="G103" s="13">
        <f t="shared" si="30"/>
        <v>3</v>
      </c>
      <c r="H103" s="13">
        <f t="shared" si="30"/>
        <v>368</v>
      </c>
      <c r="I103" s="22">
        <f t="shared" si="30"/>
        <v>701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34" customFormat="1" ht="21" customHeight="1" x14ac:dyDescent="0.25">
      <c r="A104" s="56" t="s">
        <v>13</v>
      </c>
      <c r="B104" s="13">
        <f>+E104+F104+I104</f>
        <v>2966</v>
      </c>
      <c r="C104" s="42">
        <v>0</v>
      </c>
      <c r="D104" s="42">
        <v>0</v>
      </c>
      <c r="E104" s="42">
        <v>0</v>
      </c>
      <c r="F104" s="42">
        <v>2962</v>
      </c>
      <c r="G104" s="38">
        <v>1</v>
      </c>
      <c r="H104" s="38">
        <v>1</v>
      </c>
      <c r="I104" s="39">
        <v>4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34" customFormat="1" ht="21.75" customHeight="1" x14ac:dyDescent="0.25">
      <c r="A105" s="56" t="s">
        <v>32</v>
      </c>
      <c r="B105" s="13">
        <f>+E105+F105+I105</f>
        <v>6182</v>
      </c>
      <c r="C105" s="35">
        <v>2</v>
      </c>
      <c r="D105" s="36">
        <v>2</v>
      </c>
      <c r="E105" s="35">
        <v>675</v>
      </c>
      <c r="F105" s="36">
        <v>5107</v>
      </c>
      <c r="G105" s="35">
        <v>1</v>
      </c>
      <c r="H105" s="35">
        <v>300</v>
      </c>
      <c r="I105" s="36">
        <v>400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34" customFormat="1" ht="18.75" customHeight="1" x14ac:dyDescent="0.25">
      <c r="A106" s="56" t="s">
        <v>31</v>
      </c>
      <c r="B106" s="13">
        <f>+E106+F106+I106</f>
        <v>15274</v>
      </c>
      <c r="C106" s="2">
        <v>11</v>
      </c>
      <c r="D106" s="2">
        <v>11</v>
      </c>
      <c r="E106" s="2">
        <v>1684</v>
      </c>
      <c r="F106" s="2">
        <v>13293</v>
      </c>
      <c r="G106" s="2">
        <v>1</v>
      </c>
      <c r="H106" s="2">
        <v>67</v>
      </c>
      <c r="I106" s="21">
        <v>297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34" customFormat="1" ht="23.25" customHeight="1" x14ac:dyDescent="0.25">
      <c r="A107" s="54" t="s">
        <v>56</v>
      </c>
      <c r="B107" s="13"/>
      <c r="C107" s="35"/>
      <c r="D107" s="36"/>
      <c r="E107" s="35"/>
      <c r="F107" s="36"/>
      <c r="G107" s="35"/>
      <c r="H107" s="35"/>
      <c r="I107" s="36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34" customFormat="1" ht="18" customHeight="1" x14ac:dyDescent="0.25">
      <c r="A108" s="55" t="s">
        <v>34</v>
      </c>
      <c r="B108" s="13">
        <f>SUM(B109:B111)</f>
        <v>68696</v>
      </c>
      <c r="C108" s="13">
        <f t="shared" ref="C108:I108" si="31">SUM(C109:C111)</f>
        <v>39</v>
      </c>
      <c r="D108" s="13">
        <f t="shared" si="31"/>
        <v>130</v>
      </c>
      <c r="E108" s="13">
        <f t="shared" si="31"/>
        <v>17159</v>
      </c>
      <c r="F108" s="13">
        <f t="shared" si="31"/>
        <v>36385</v>
      </c>
      <c r="G108" s="13">
        <f t="shared" si="31"/>
        <v>43</v>
      </c>
      <c r="H108" s="13">
        <f t="shared" si="31"/>
        <v>91</v>
      </c>
      <c r="I108" s="22">
        <f t="shared" si="31"/>
        <v>15152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34" customFormat="1" ht="27" customHeight="1" x14ac:dyDescent="0.25">
      <c r="A109" s="56" t="s">
        <v>13</v>
      </c>
      <c r="B109" s="13">
        <f>+E109+F109+I109</f>
        <v>11426</v>
      </c>
      <c r="C109" s="38">
        <v>8</v>
      </c>
      <c r="D109" s="39">
        <v>75</v>
      </c>
      <c r="E109" s="38">
        <v>2859</v>
      </c>
      <c r="F109" s="39">
        <v>7742</v>
      </c>
      <c r="G109" s="38">
        <v>16</v>
      </c>
      <c r="H109" s="38">
        <v>20</v>
      </c>
      <c r="I109" s="39">
        <v>825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34" customFormat="1" ht="18" customHeight="1" x14ac:dyDescent="0.25">
      <c r="A110" s="56" t="s">
        <v>32</v>
      </c>
      <c r="B110" s="13">
        <f>+E110+F110+I110</f>
        <v>31757</v>
      </c>
      <c r="C110" s="35">
        <v>18</v>
      </c>
      <c r="D110" s="36">
        <v>41</v>
      </c>
      <c r="E110" s="35">
        <v>8984</v>
      </c>
      <c r="F110" s="36">
        <v>18342</v>
      </c>
      <c r="G110" s="35">
        <v>10</v>
      </c>
      <c r="H110" s="35">
        <v>15</v>
      </c>
      <c r="I110" s="36">
        <v>4431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34" customFormat="1" ht="18" customHeight="1" x14ac:dyDescent="0.25">
      <c r="A111" s="56" t="s">
        <v>31</v>
      </c>
      <c r="B111" s="13">
        <f>+E111+F111+I111</f>
        <v>25513</v>
      </c>
      <c r="C111" s="2">
        <v>13</v>
      </c>
      <c r="D111" s="2">
        <v>14</v>
      </c>
      <c r="E111" s="2">
        <v>5316</v>
      </c>
      <c r="F111" s="2">
        <v>10301</v>
      </c>
      <c r="G111" s="2">
        <v>17</v>
      </c>
      <c r="H111" s="2">
        <v>56</v>
      </c>
      <c r="I111" s="21">
        <v>9896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34" customFormat="1" ht="18" customHeight="1" x14ac:dyDescent="0.25">
      <c r="A112" s="54" t="s">
        <v>38</v>
      </c>
      <c r="B112" s="13">
        <f>B113+B117+B120+B124+B142+B146+B154+B131+B135+B128+B151+B139</f>
        <v>86610</v>
      </c>
      <c r="C112" s="40">
        <f>C113+C117+C120+C124+C142+C146+C154+C131+C135+C128+C151+C139</f>
        <v>113</v>
      </c>
      <c r="D112" s="41">
        <f t="shared" ref="D112:I112" si="32">D113+D117+D120+D124+D142+D146+D154+D131+D135+D128+D151+D139</f>
        <v>373</v>
      </c>
      <c r="E112" s="40">
        <f t="shared" si="32"/>
        <v>21532</v>
      </c>
      <c r="F112" s="41">
        <f t="shared" si="32"/>
        <v>56396</v>
      </c>
      <c r="G112" s="40">
        <f t="shared" si="32"/>
        <v>123</v>
      </c>
      <c r="H112" s="40">
        <f t="shared" si="32"/>
        <v>990</v>
      </c>
      <c r="I112" s="41">
        <f t="shared" si="32"/>
        <v>8682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34" customFormat="1" ht="27" customHeight="1" x14ac:dyDescent="0.25">
      <c r="A113" s="55" t="s">
        <v>12</v>
      </c>
      <c r="B113" s="13">
        <f>SUM(B114:B116)</f>
        <v>12350</v>
      </c>
      <c r="C113" s="13">
        <f t="shared" ref="C113:I113" si="33">SUM(C114:C116)</f>
        <v>73</v>
      </c>
      <c r="D113" s="13">
        <f t="shared" si="33"/>
        <v>73</v>
      </c>
      <c r="E113" s="13">
        <f t="shared" si="33"/>
        <v>4628</v>
      </c>
      <c r="F113" s="13">
        <f t="shared" si="33"/>
        <v>5698</v>
      </c>
      <c r="G113" s="13">
        <f t="shared" si="33"/>
        <v>76</v>
      </c>
      <c r="H113" s="13">
        <f t="shared" si="33"/>
        <v>76</v>
      </c>
      <c r="I113" s="22">
        <f t="shared" si="33"/>
        <v>2024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34" customFormat="1" ht="21.2" customHeight="1" x14ac:dyDescent="0.25">
      <c r="A114" s="56" t="s">
        <v>13</v>
      </c>
      <c r="B114" s="13">
        <f>+E114+F114+I114</f>
        <v>4486</v>
      </c>
      <c r="C114" s="35">
        <v>31</v>
      </c>
      <c r="D114" s="36">
        <v>31</v>
      </c>
      <c r="E114" s="35">
        <v>2309</v>
      </c>
      <c r="F114" s="36">
        <v>1749</v>
      </c>
      <c r="G114" s="35">
        <v>24</v>
      </c>
      <c r="H114" s="35">
        <v>24</v>
      </c>
      <c r="I114" s="36">
        <v>428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34" customFormat="1" ht="21.2" customHeight="1" x14ac:dyDescent="0.25">
      <c r="A115" s="56" t="s">
        <v>32</v>
      </c>
      <c r="B115" s="13">
        <f>+E115+F115+I115</f>
        <v>4191</v>
      </c>
      <c r="C115" s="2">
        <v>21</v>
      </c>
      <c r="D115" s="2">
        <v>21</v>
      </c>
      <c r="E115" s="2">
        <v>1103</v>
      </c>
      <c r="F115" s="2">
        <v>2522</v>
      </c>
      <c r="G115" s="2">
        <v>26</v>
      </c>
      <c r="H115" s="2">
        <v>26</v>
      </c>
      <c r="I115" s="21">
        <v>566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34" customFormat="1" ht="21.2" customHeight="1" x14ac:dyDescent="0.25">
      <c r="A116" s="56" t="s">
        <v>31</v>
      </c>
      <c r="B116" s="13">
        <f>+E116+F116+I116</f>
        <v>3673</v>
      </c>
      <c r="C116" s="35">
        <v>21</v>
      </c>
      <c r="D116" s="36">
        <v>21</v>
      </c>
      <c r="E116" s="35">
        <v>1216</v>
      </c>
      <c r="F116" s="36">
        <v>1427</v>
      </c>
      <c r="G116" s="35">
        <v>26</v>
      </c>
      <c r="H116" s="35">
        <v>26</v>
      </c>
      <c r="I116" s="36">
        <v>1030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34" customFormat="1" ht="27" customHeight="1" x14ac:dyDescent="0.25">
      <c r="A117" s="55" t="s">
        <v>20</v>
      </c>
      <c r="B117" s="13">
        <f>SUM(B118:B119)</f>
        <v>172</v>
      </c>
      <c r="C117" s="13">
        <f>SUM(C118:C119)</f>
        <v>0</v>
      </c>
      <c r="D117" s="13">
        <f t="shared" ref="D117:I117" si="34">SUM(D118:D119)</f>
        <v>0</v>
      </c>
      <c r="E117" s="13">
        <f t="shared" si="34"/>
        <v>0</v>
      </c>
      <c r="F117" s="13">
        <f t="shared" si="34"/>
        <v>41</v>
      </c>
      <c r="G117" s="13">
        <f t="shared" si="34"/>
        <v>2</v>
      </c>
      <c r="H117" s="13">
        <f t="shared" si="34"/>
        <v>4</v>
      </c>
      <c r="I117" s="22">
        <f t="shared" si="34"/>
        <v>131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34" customFormat="1" ht="27" customHeight="1" x14ac:dyDescent="0.25">
      <c r="A118" s="56" t="s">
        <v>13</v>
      </c>
      <c r="B118" s="13">
        <f>+E118+F118+I118</f>
        <v>127</v>
      </c>
      <c r="C118" s="2">
        <v>0</v>
      </c>
      <c r="D118" s="2">
        <v>0</v>
      </c>
      <c r="E118" s="2">
        <v>0</v>
      </c>
      <c r="F118" s="2">
        <v>41</v>
      </c>
      <c r="G118" s="2">
        <v>1</v>
      </c>
      <c r="H118" s="2">
        <v>2</v>
      </c>
      <c r="I118" s="21">
        <v>86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34" customFormat="1" ht="21.2" customHeight="1" x14ac:dyDescent="0.25">
      <c r="A119" s="56" t="s">
        <v>32</v>
      </c>
      <c r="B119" s="13">
        <f>+E119+F119+I119</f>
        <v>45</v>
      </c>
      <c r="C119" s="2">
        <v>0</v>
      </c>
      <c r="D119" s="2">
        <v>0</v>
      </c>
      <c r="E119" s="2">
        <v>0</v>
      </c>
      <c r="F119" s="36">
        <v>0</v>
      </c>
      <c r="G119" s="35">
        <v>1</v>
      </c>
      <c r="H119" s="35">
        <v>2</v>
      </c>
      <c r="I119" s="36">
        <v>45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34" customFormat="1" ht="27" customHeight="1" x14ac:dyDescent="0.25">
      <c r="A120" s="55" t="s">
        <v>33</v>
      </c>
      <c r="B120" s="13">
        <f>SUM(B121:B123)</f>
        <v>30436</v>
      </c>
      <c r="C120" s="13">
        <f t="shared" ref="C120:I120" si="35">SUM(C121:C123)</f>
        <v>15</v>
      </c>
      <c r="D120" s="13">
        <f t="shared" si="35"/>
        <v>244</v>
      </c>
      <c r="E120" s="13">
        <f t="shared" si="35"/>
        <v>6301</v>
      </c>
      <c r="F120" s="13">
        <f t="shared" si="35"/>
        <v>22497</v>
      </c>
      <c r="G120" s="13">
        <f t="shared" si="35"/>
        <v>20</v>
      </c>
      <c r="H120" s="13">
        <f t="shared" si="35"/>
        <v>554</v>
      </c>
      <c r="I120" s="22">
        <f t="shared" si="35"/>
        <v>1638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34" customFormat="1" ht="20.100000000000001" customHeight="1" x14ac:dyDescent="0.25">
      <c r="A121" s="56" t="s">
        <v>13</v>
      </c>
      <c r="B121" s="13">
        <f>+E121+F121+I121</f>
        <v>5436</v>
      </c>
      <c r="C121" s="35">
        <v>2</v>
      </c>
      <c r="D121" s="36">
        <v>42</v>
      </c>
      <c r="E121" s="35">
        <v>507</v>
      </c>
      <c r="F121" s="36">
        <v>4533</v>
      </c>
      <c r="G121" s="35">
        <v>8</v>
      </c>
      <c r="H121" s="35">
        <v>46</v>
      </c>
      <c r="I121" s="36">
        <v>396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34" customFormat="1" ht="20.100000000000001" customHeight="1" x14ac:dyDescent="0.25">
      <c r="A122" s="56" t="s">
        <v>32</v>
      </c>
      <c r="B122" s="13">
        <f>+E122+F122+I122</f>
        <v>11945</v>
      </c>
      <c r="C122" s="2">
        <v>8</v>
      </c>
      <c r="D122" s="2">
        <v>156</v>
      </c>
      <c r="E122" s="2">
        <v>4180</v>
      </c>
      <c r="F122" s="2">
        <v>6562</v>
      </c>
      <c r="G122" s="2">
        <v>9</v>
      </c>
      <c r="H122" s="2">
        <v>492</v>
      </c>
      <c r="I122" s="21">
        <v>1203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34" customFormat="1" ht="20.100000000000001" customHeight="1" x14ac:dyDescent="0.25">
      <c r="A123" s="56" t="s">
        <v>31</v>
      </c>
      <c r="B123" s="13">
        <f>+E123+F123+I123</f>
        <v>13055</v>
      </c>
      <c r="C123" s="35">
        <v>5</v>
      </c>
      <c r="D123" s="36">
        <v>46</v>
      </c>
      <c r="E123" s="35">
        <v>1614</v>
      </c>
      <c r="F123" s="36">
        <v>11402</v>
      </c>
      <c r="G123" s="35">
        <v>3</v>
      </c>
      <c r="H123" s="35">
        <v>16</v>
      </c>
      <c r="I123" s="36">
        <v>39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34" customFormat="1" ht="27" customHeight="1" x14ac:dyDescent="0.25">
      <c r="A124" s="55" t="s">
        <v>14</v>
      </c>
      <c r="B124" s="13">
        <f>SUM(B125:B127)</f>
        <v>18290</v>
      </c>
      <c r="C124" s="13">
        <f t="shared" ref="C124:I124" si="36">SUM(C125:C127)</f>
        <v>11</v>
      </c>
      <c r="D124" s="13">
        <f t="shared" si="36"/>
        <v>17</v>
      </c>
      <c r="E124" s="13">
        <f t="shared" si="36"/>
        <v>5638</v>
      </c>
      <c r="F124" s="13">
        <f t="shared" si="36"/>
        <v>12199</v>
      </c>
      <c r="G124" s="13">
        <f t="shared" si="36"/>
        <v>14</v>
      </c>
      <c r="H124" s="13">
        <f t="shared" si="36"/>
        <v>28</v>
      </c>
      <c r="I124" s="22">
        <f t="shared" si="36"/>
        <v>453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34" customFormat="1" ht="20.100000000000001" customHeight="1" x14ac:dyDescent="0.25">
      <c r="A125" s="56" t="s">
        <v>13</v>
      </c>
      <c r="B125" s="13">
        <f>+E125+F125+I125</f>
        <v>1535</v>
      </c>
      <c r="C125" s="2">
        <v>5</v>
      </c>
      <c r="D125" s="2">
        <v>5</v>
      </c>
      <c r="E125" s="2">
        <v>515</v>
      </c>
      <c r="F125" s="2">
        <v>970</v>
      </c>
      <c r="G125" s="2">
        <v>6</v>
      </c>
      <c r="H125" s="2">
        <v>13</v>
      </c>
      <c r="I125" s="21">
        <v>50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34" customFormat="1" ht="20.100000000000001" customHeight="1" x14ac:dyDescent="0.25">
      <c r="A126" s="56" t="s">
        <v>32</v>
      </c>
      <c r="B126" s="13">
        <f>+E126+F126+I126</f>
        <v>6775</v>
      </c>
      <c r="C126" s="35">
        <v>4</v>
      </c>
      <c r="D126" s="36">
        <v>10</v>
      </c>
      <c r="E126" s="35">
        <v>5113</v>
      </c>
      <c r="F126" s="36">
        <v>1522</v>
      </c>
      <c r="G126" s="35">
        <v>6</v>
      </c>
      <c r="H126" s="35">
        <v>13</v>
      </c>
      <c r="I126" s="36">
        <v>140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34" customFormat="1" ht="27" customHeight="1" x14ac:dyDescent="0.25">
      <c r="A127" s="56" t="s">
        <v>31</v>
      </c>
      <c r="B127" s="13">
        <f>+E127+F127+I127</f>
        <v>9980</v>
      </c>
      <c r="C127" s="38">
        <v>2</v>
      </c>
      <c r="D127" s="39">
        <v>2</v>
      </c>
      <c r="E127" s="38">
        <v>10</v>
      </c>
      <c r="F127" s="39">
        <v>9707</v>
      </c>
      <c r="G127" s="35">
        <v>2</v>
      </c>
      <c r="H127" s="38">
        <v>2</v>
      </c>
      <c r="I127" s="39">
        <v>263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34" customFormat="1" ht="20.100000000000001" customHeight="1" x14ac:dyDescent="0.25">
      <c r="A128" s="55" t="s">
        <v>22</v>
      </c>
      <c r="B128" s="13">
        <f>SUM(B129:B130)</f>
        <v>520</v>
      </c>
      <c r="C128" s="58">
        <f>SUM(C129:C130)</f>
        <v>1</v>
      </c>
      <c r="D128" s="58">
        <f t="shared" ref="D128:I128" si="37">SUM(D129:D130)</f>
        <v>1</v>
      </c>
      <c r="E128" s="58">
        <f t="shared" si="37"/>
        <v>416</v>
      </c>
      <c r="F128" s="58">
        <f t="shared" si="37"/>
        <v>0</v>
      </c>
      <c r="G128" s="58">
        <f t="shared" si="37"/>
        <v>1</v>
      </c>
      <c r="H128" s="58">
        <f t="shared" si="37"/>
        <v>1</v>
      </c>
      <c r="I128" s="64">
        <f t="shared" si="37"/>
        <v>104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31" s="34" customFormat="1" ht="20.100000000000001" customHeight="1" x14ac:dyDescent="0.25">
      <c r="A129" s="56" t="s">
        <v>13</v>
      </c>
      <c r="B129" s="13">
        <f>+E129+F129+I129</f>
        <v>416</v>
      </c>
      <c r="C129" s="2">
        <v>1</v>
      </c>
      <c r="D129" s="2">
        <v>1</v>
      </c>
      <c r="E129" s="2">
        <v>416</v>
      </c>
      <c r="F129" s="2">
        <v>0</v>
      </c>
      <c r="G129" s="2">
        <v>0</v>
      </c>
      <c r="H129" s="2">
        <v>0</v>
      </c>
      <c r="I129" s="21">
        <v>0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31" s="34" customFormat="1" ht="20.100000000000001" customHeight="1" x14ac:dyDescent="0.25">
      <c r="A130" s="56" t="s">
        <v>32</v>
      </c>
      <c r="B130" s="13">
        <f>+E130+F130+I130</f>
        <v>104</v>
      </c>
      <c r="C130" s="2">
        <v>0</v>
      </c>
      <c r="D130" s="2">
        <v>0</v>
      </c>
      <c r="E130" s="2">
        <v>0</v>
      </c>
      <c r="F130" s="2">
        <v>0</v>
      </c>
      <c r="G130" s="2">
        <v>1</v>
      </c>
      <c r="H130" s="2">
        <v>1</v>
      </c>
      <c r="I130" s="21">
        <v>104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31" s="34" customFormat="1" ht="20.100000000000001" customHeight="1" x14ac:dyDescent="0.25">
      <c r="A131" s="55" t="s">
        <v>15</v>
      </c>
      <c r="B131" s="13">
        <f>SUM(B132:B134)</f>
        <v>12211</v>
      </c>
      <c r="C131" s="13">
        <f t="shared" ref="C131:I131" si="38">SUM(C132:C134)</f>
        <v>2</v>
      </c>
      <c r="D131" s="13">
        <f t="shared" si="38"/>
        <v>5</v>
      </c>
      <c r="E131" s="13">
        <f t="shared" si="38"/>
        <v>2121</v>
      </c>
      <c r="F131" s="13">
        <f t="shared" si="38"/>
        <v>10090</v>
      </c>
      <c r="G131" s="13">
        <f t="shared" si="38"/>
        <v>0</v>
      </c>
      <c r="H131" s="13">
        <f t="shared" si="38"/>
        <v>0</v>
      </c>
      <c r="I131" s="22">
        <f t="shared" si="38"/>
        <v>0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31" s="34" customFormat="1" ht="20.100000000000001" customHeight="1" x14ac:dyDescent="0.25">
      <c r="A132" s="56" t="s">
        <v>13</v>
      </c>
      <c r="B132" s="13">
        <f>+E132+F132+I132</f>
        <v>2481</v>
      </c>
      <c r="C132" s="38">
        <v>1</v>
      </c>
      <c r="D132" s="39">
        <v>4</v>
      </c>
      <c r="E132" s="38">
        <v>1950</v>
      </c>
      <c r="F132" s="39">
        <v>531</v>
      </c>
      <c r="G132" s="38">
        <v>0</v>
      </c>
      <c r="H132" s="38">
        <v>0</v>
      </c>
      <c r="I132" s="39">
        <v>0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31" s="34" customFormat="1" ht="19.149999999999999" customHeight="1" x14ac:dyDescent="0.25">
      <c r="A133" s="56" t="s">
        <v>32</v>
      </c>
      <c r="B133" s="13">
        <f>+E133+F133+I133</f>
        <v>4789</v>
      </c>
      <c r="C133" s="38">
        <v>1</v>
      </c>
      <c r="D133" s="38">
        <v>1</v>
      </c>
      <c r="E133" s="38">
        <v>171</v>
      </c>
      <c r="F133" s="39">
        <v>4618</v>
      </c>
      <c r="G133" s="35">
        <v>0</v>
      </c>
      <c r="H133" s="35">
        <v>0</v>
      </c>
      <c r="I133" s="36">
        <v>0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31" s="34" customFormat="1" ht="20.100000000000001" customHeight="1" x14ac:dyDescent="0.25">
      <c r="A134" s="56" t="s">
        <v>31</v>
      </c>
      <c r="B134" s="13">
        <f>+E134+F134+I134</f>
        <v>4941</v>
      </c>
      <c r="C134" s="2">
        <v>0</v>
      </c>
      <c r="D134" s="2">
        <v>0</v>
      </c>
      <c r="E134" s="2">
        <v>0</v>
      </c>
      <c r="F134" s="2">
        <v>4941</v>
      </c>
      <c r="G134" s="2">
        <v>0</v>
      </c>
      <c r="H134" s="2">
        <v>0</v>
      </c>
      <c r="I134" s="21">
        <v>0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31" s="34" customFormat="1" ht="20.100000000000001" customHeight="1" x14ac:dyDescent="0.25">
      <c r="A135" s="55" t="s">
        <v>52</v>
      </c>
      <c r="B135" s="13">
        <f>SUM(B136:B138)</f>
        <v>1119</v>
      </c>
      <c r="C135" s="58">
        <f>SUM(C136:C138)</f>
        <v>0</v>
      </c>
      <c r="D135" s="58">
        <f t="shared" ref="D135:I135" si="39">SUM(D136:D138)</f>
        <v>0</v>
      </c>
      <c r="E135" s="58">
        <f t="shared" si="39"/>
        <v>0</v>
      </c>
      <c r="F135" s="58">
        <f t="shared" si="39"/>
        <v>1119</v>
      </c>
      <c r="G135" s="58">
        <f t="shared" si="39"/>
        <v>0</v>
      </c>
      <c r="H135" s="58">
        <f t="shared" si="39"/>
        <v>0</v>
      </c>
      <c r="I135" s="64">
        <f t="shared" si="39"/>
        <v>0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31" s="34" customFormat="1" ht="20.100000000000001" customHeight="1" x14ac:dyDescent="0.25">
      <c r="A136" s="56" t="s">
        <v>13</v>
      </c>
      <c r="B136" s="13">
        <f>+E136+F136+I136</f>
        <v>900</v>
      </c>
      <c r="C136" s="2">
        <v>0</v>
      </c>
      <c r="D136" s="2">
        <v>0</v>
      </c>
      <c r="E136" s="2">
        <v>0</v>
      </c>
      <c r="F136" s="2">
        <v>900</v>
      </c>
      <c r="G136" s="2">
        <v>0</v>
      </c>
      <c r="H136" s="2">
        <v>0</v>
      </c>
      <c r="I136" s="21">
        <v>0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31" s="34" customFormat="1" ht="28.5" customHeight="1" x14ac:dyDescent="0.25">
      <c r="A137" s="56" t="s">
        <v>32</v>
      </c>
      <c r="B137" s="13">
        <f>+E137+F137+I137</f>
        <v>75</v>
      </c>
      <c r="C137" s="35">
        <v>0</v>
      </c>
      <c r="D137" s="36">
        <v>0</v>
      </c>
      <c r="E137" s="35">
        <v>0</v>
      </c>
      <c r="F137" s="36">
        <v>75</v>
      </c>
      <c r="G137" s="35">
        <v>0</v>
      </c>
      <c r="H137" s="35">
        <v>0</v>
      </c>
      <c r="I137" s="36">
        <v>0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31" s="34" customFormat="1" ht="27" customHeight="1" x14ac:dyDescent="0.25">
      <c r="A138" s="56" t="s">
        <v>31</v>
      </c>
      <c r="B138" s="13">
        <f>+E138+F138+I138</f>
        <v>144</v>
      </c>
      <c r="C138" s="38">
        <v>0</v>
      </c>
      <c r="D138" s="38">
        <v>0</v>
      </c>
      <c r="E138" s="38">
        <v>0</v>
      </c>
      <c r="F138" s="38">
        <v>144</v>
      </c>
      <c r="G138" s="38">
        <v>0</v>
      </c>
      <c r="H138" s="38">
        <v>0</v>
      </c>
      <c r="I138" s="39">
        <v>0</v>
      </c>
      <c r="J138" s="10"/>
      <c r="K138" s="10"/>
      <c r="L138" s="30"/>
      <c r="M138" s="30"/>
      <c r="N138" s="30"/>
      <c r="O138" s="10"/>
      <c r="P138" s="10"/>
      <c r="Q138" s="10"/>
      <c r="R138" s="10"/>
      <c r="S138" s="10"/>
      <c r="T138" s="10"/>
      <c r="U138" s="10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31" s="34" customFormat="1" ht="27" customHeight="1" x14ac:dyDescent="0.25">
      <c r="A139" s="55" t="s">
        <v>23</v>
      </c>
      <c r="B139" s="13">
        <f>SUM(B140:B141)</f>
        <v>1189</v>
      </c>
      <c r="C139" s="13">
        <f t="shared" ref="C139:I139" si="40">SUM(C140:C141)</f>
        <v>1</v>
      </c>
      <c r="D139" s="13">
        <f t="shared" si="40"/>
        <v>23</v>
      </c>
      <c r="E139" s="13">
        <f t="shared" si="40"/>
        <v>882</v>
      </c>
      <c r="F139" s="13">
        <f t="shared" si="40"/>
        <v>307</v>
      </c>
      <c r="G139" s="13">
        <f t="shared" si="40"/>
        <v>0</v>
      </c>
      <c r="H139" s="13">
        <f t="shared" si="40"/>
        <v>0</v>
      </c>
      <c r="I139" s="22">
        <f t="shared" si="40"/>
        <v>0</v>
      </c>
      <c r="J139" s="10"/>
      <c r="K139" s="10"/>
      <c r="L139" s="30"/>
      <c r="M139" s="10"/>
      <c r="N139" s="10"/>
      <c r="O139" s="10"/>
      <c r="P139" s="10"/>
      <c r="Q139" s="10"/>
      <c r="R139" s="10"/>
      <c r="S139" s="10"/>
      <c r="T139" s="10"/>
      <c r="U139" s="10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31" s="34" customFormat="1" ht="20.100000000000001" customHeight="1" x14ac:dyDescent="0.25">
      <c r="A140" s="56" t="s">
        <v>32</v>
      </c>
      <c r="B140" s="43">
        <f>+E140+F140+I140</f>
        <v>882</v>
      </c>
      <c r="C140" s="35">
        <v>1</v>
      </c>
      <c r="D140" s="36">
        <v>23</v>
      </c>
      <c r="E140" s="35">
        <v>882</v>
      </c>
      <c r="F140" s="36">
        <v>0</v>
      </c>
      <c r="G140" s="35">
        <v>0</v>
      </c>
      <c r="H140" s="35">
        <v>0</v>
      </c>
      <c r="I140" s="36">
        <v>0</v>
      </c>
      <c r="J140" s="10"/>
      <c r="K140" s="10"/>
      <c r="L140" s="30"/>
      <c r="M140" s="10"/>
      <c r="N140" s="10"/>
      <c r="O140" s="10"/>
      <c r="P140" s="10"/>
      <c r="Q140" s="10"/>
      <c r="R140" s="10"/>
      <c r="S140" s="10"/>
      <c r="T140" s="10"/>
      <c r="U140" s="10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31" s="34" customFormat="1" ht="20.100000000000001" customHeight="1" x14ac:dyDescent="0.25">
      <c r="A141" s="56" t="s">
        <v>31</v>
      </c>
      <c r="B141" s="13">
        <f>+E141+F141+I141</f>
        <v>307</v>
      </c>
      <c r="C141" s="2">
        <v>0</v>
      </c>
      <c r="D141" s="2">
        <v>0</v>
      </c>
      <c r="E141" s="2">
        <v>0</v>
      </c>
      <c r="F141" s="2">
        <v>307</v>
      </c>
      <c r="G141" s="2">
        <v>0</v>
      </c>
      <c r="H141" s="2">
        <v>0</v>
      </c>
      <c r="I141" s="21">
        <v>0</v>
      </c>
      <c r="J141" s="10"/>
      <c r="K141" s="47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31" s="34" customFormat="1" ht="20.100000000000001" customHeight="1" x14ac:dyDescent="0.25">
      <c r="A142" s="55" t="s">
        <v>24</v>
      </c>
      <c r="B142" s="13">
        <f>SUM(B143:B145)</f>
        <v>6632</v>
      </c>
      <c r="C142" s="13">
        <f t="shared" ref="C142:I142" si="41">SUM(C143:C145)</f>
        <v>0</v>
      </c>
      <c r="D142" s="13">
        <f t="shared" si="41"/>
        <v>0</v>
      </c>
      <c r="E142" s="13">
        <f t="shared" si="41"/>
        <v>0</v>
      </c>
      <c r="F142" s="13">
        <f t="shared" si="41"/>
        <v>3594</v>
      </c>
      <c r="G142" s="13">
        <f t="shared" si="41"/>
        <v>1</v>
      </c>
      <c r="H142" s="13">
        <f t="shared" si="41"/>
        <v>290</v>
      </c>
      <c r="I142" s="22">
        <f t="shared" si="41"/>
        <v>3038</v>
      </c>
      <c r="J142" s="10"/>
      <c r="K142" s="57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31" s="34" customFormat="1" ht="24.95" customHeight="1" x14ac:dyDescent="0.25">
      <c r="A143" s="56" t="s">
        <v>13</v>
      </c>
      <c r="B143" s="43">
        <f>+E143+F143+I143</f>
        <v>2219</v>
      </c>
      <c r="C143" s="38">
        <v>0</v>
      </c>
      <c r="D143" s="39">
        <v>0</v>
      </c>
      <c r="E143" s="38">
        <v>0</v>
      </c>
      <c r="F143" s="39">
        <v>2219</v>
      </c>
      <c r="G143" s="38">
        <v>0</v>
      </c>
      <c r="H143" s="38">
        <v>0</v>
      </c>
      <c r="I143" s="39">
        <v>0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31" s="34" customFormat="1" ht="24.95" customHeight="1" x14ac:dyDescent="0.25">
      <c r="A144" s="56" t="s">
        <v>32</v>
      </c>
      <c r="B144" s="43">
        <f>+E144+F144+I144</f>
        <v>1279</v>
      </c>
      <c r="C144" s="35">
        <v>0</v>
      </c>
      <c r="D144" s="36">
        <v>0</v>
      </c>
      <c r="E144" s="35">
        <v>0</v>
      </c>
      <c r="F144" s="36">
        <v>1279</v>
      </c>
      <c r="G144" s="2">
        <v>0</v>
      </c>
      <c r="H144" s="2">
        <v>0</v>
      </c>
      <c r="I144" s="21">
        <v>0</v>
      </c>
      <c r="J144" s="10"/>
      <c r="K144" s="10"/>
      <c r="L144" s="10"/>
      <c r="M144" s="10"/>
      <c r="N144" s="30"/>
      <c r="O144" s="10"/>
      <c r="P144" s="10"/>
      <c r="Q144" s="10"/>
      <c r="R144" s="10"/>
      <c r="S144" s="10"/>
      <c r="T144" s="10"/>
      <c r="U144" s="10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  <row r="145" spans="1:31" s="34" customFormat="1" ht="24.95" customHeight="1" x14ac:dyDescent="0.25">
      <c r="A145" s="56" t="s">
        <v>31</v>
      </c>
      <c r="B145" s="43">
        <f>+E145+F145+I145</f>
        <v>3134</v>
      </c>
      <c r="C145" s="2">
        <v>0</v>
      </c>
      <c r="D145" s="2">
        <v>0</v>
      </c>
      <c r="E145" s="2">
        <v>0</v>
      </c>
      <c r="F145" s="2">
        <v>96</v>
      </c>
      <c r="G145" s="2">
        <v>1</v>
      </c>
      <c r="H145" s="2">
        <v>290</v>
      </c>
      <c r="I145" s="21">
        <v>3038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  <row r="146" spans="1:31" s="34" customFormat="1" ht="24.95" customHeight="1" x14ac:dyDescent="0.25">
      <c r="A146" s="55" t="s">
        <v>17</v>
      </c>
      <c r="B146" s="13">
        <f>SUM(B147:B149)</f>
        <v>956</v>
      </c>
      <c r="C146" s="13">
        <f t="shared" ref="C146:I146" si="42">SUM(C147:C149)</f>
        <v>4</v>
      </c>
      <c r="D146" s="13">
        <f t="shared" si="42"/>
        <v>4</v>
      </c>
      <c r="E146" s="13">
        <f t="shared" si="42"/>
        <v>395</v>
      </c>
      <c r="F146" s="13">
        <f t="shared" si="42"/>
        <v>185</v>
      </c>
      <c r="G146" s="13">
        <f t="shared" si="42"/>
        <v>4</v>
      </c>
      <c r="H146" s="13">
        <f t="shared" si="42"/>
        <v>4</v>
      </c>
      <c r="I146" s="22">
        <f t="shared" si="42"/>
        <v>376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  <row r="147" spans="1:31" s="34" customFormat="1" ht="24.95" customHeight="1" x14ac:dyDescent="0.25">
      <c r="A147" s="56" t="s">
        <v>13</v>
      </c>
      <c r="B147" s="13">
        <f>+E147+F147+I147</f>
        <v>120</v>
      </c>
      <c r="C147" s="38">
        <v>1</v>
      </c>
      <c r="D147" s="39">
        <v>1</v>
      </c>
      <c r="E147" s="38">
        <v>73</v>
      </c>
      <c r="F147" s="39">
        <v>37</v>
      </c>
      <c r="G147" s="38">
        <v>2</v>
      </c>
      <c r="H147" s="38">
        <v>2</v>
      </c>
      <c r="I147" s="39">
        <v>10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</row>
    <row r="148" spans="1:31" s="34" customFormat="1" ht="24.95" customHeight="1" x14ac:dyDescent="0.25">
      <c r="A148" s="56" t="s">
        <v>32</v>
      </c>
      <c r="B148" s="13">
        <f>+E148+F148+I148</f>
        <v>547</v>
      </c>
      <c r="C148" s="35">
        <v>2</v>
      </c>
      <c r="D148" s="36">
        <v>2</v>
      </c>
      <c r="E148" s="35">
        <v>312</v>
      </c>
      <c r="F148" s="36">
        <v>140</v>
      </c>
      <c r="G148" s="2">
        <v>1</v>
      </c>
      <c r="H148" s="2">
        <v>1</v>
      </c>
      <c r="I148" s="21">
        <v>95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</row>
    <row r="149" spans="1:31" s="34" customFormat="1" ht="24.95" customHeight="1" x14ac:dyDescent="0.25">
      <c r="A149" s="56" t="s">
        <v>31</v>
      </c>
      <c r="B149" s="13">
        <f>+E149+F149+I149</f>
        <v>289</v>
      </c>
      <c r="C149" s="2">
        <v>1</v>
      </c>
      <c r="D149" s="2">
        <v>1</v>
      </c>
      <c r="E149" s="2">
        <v>10</v>
      </c>
      <c r="F149" s="2">
        <v>8</v>
      </c>
      <c r="G149" s="2">
        <v>1</v>
      </c>
      <c r="H149" s="2">
        <v>1</v>
      </c>
      <c r="I149" s="21">
        <v>271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  <row r="150" spans="1:31" s="34" customFormat="1" ht="35.25" customHeight="1" x14ac:dyDescent="0.25">
      <c r="A150" s="54" t="s">
        <v>57</v>
      </c>
      <c r="B150" s="13"/>
      <c r="C150" s="35"/>
      <c r="D150" s="36"/>
      <c r="E150" s="35"/>
      <c r="F150" s="36"/>
      <c r="G150" s="35"/>
      <c r="H150" s="35"/>
      <c r="I150" s="36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  <row r="151" spans="1:31" s="34" customFormat="1" ht="24" customHeight="1" x14ac:dyDescent="0.25">
      <c r="A151" s="55" t="s">
        <v>53</v>
      </c>
      <c r="B151" s="13">
        <f>SUM(B152:B153)</f>
        <v>494</v>
      </c>
      <c r="C151" s="40">
        <f t="shared" ref="C151:I151" si="43">SUM(C152:C153)</f>
        <v>0</v>
      </c>
      <c r="D151" s="41">
        <f t="shared" si="43"/>
        <v>0</v>
      </c>
      <c r="E151" s="40">
        <f t="shared" si="43"/>
        <v>0</v>
      </c>
      <c r="F151" s="41">
        <f t="shared" si="43"/>
        <v>0</v>
      </c>
      <c r="G151" s="40">
        <f t="shared" si="43"/>
        <v>2</v>
      </c>
      <c r="H151" s="40">
        <f t="shared" si="43"/>
        <v>26</v>
      </c>
      <c r="I151" s="41">
        <f t="shared" si="43"/>
        <v>494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</row>
    <row r="152" spans="1:31" s="34" customFormat="1" ht="20.100000000000001" customHeight="1" x14ac:dyDescent="0.25">
      <c r="A152" s="56" t="s">
        <v>13</v>
      </c>
      <c r="B152" s="13">
        <f>+E152+F152+I152</f>
        <v>310</v>
      </c>
      <c r="C152" s="42">
        <v>0</v>
      </c>
      <c r="D152" s="44">
        <v>0</v>
      </c>
      <c r="E152" s="38">
        <v>0</v>
      </c>
      <c r="F152" s="39">
        <v>0</v>
      </c>
      <c r="G152" s="42">
        <v>1</v>
      </c>
      <c r="H152" s="42">
        <v>1</v>
      </c>
      <c r="I152" s="39">
        <v>310</v>
      </c>
      <c r="J152" s="10"/>
      <c r="K152" s="60"/>
      <c r="L152" s="45"/>
      <c r="M152" s="45"/>
      <c r="N152" s="45"/>
      <c r="O152" s="45"/>
      <c r="P152" s="45"/>
      <c r="Q152" s="45"/>
      <c r="R152" s="10"/>
      <c r="S152" s="10"/>
      <c r="T152" s="10"/>
      <c r="U152" s="10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</row>
    <row r="153" spans="1:31" s="34" customFormat="1" ht="20.25" customHeight="1" x14ac:dyDescent="0.25">
      <c r="A153" s="56" t="s">
        <v>32</v>
      </c>
      <c r="B153" s="13">
        <f>+E153+F153+I153</f>
        <v>184</v>
      </c>
      <c r="C153" s="38">
        <v>0</v>
      </c>
      <c r="D153" s="39">
        <v>0</v>
      </c>
      <c r="E153" s="38">
        <v>0</v>
      </c>
      <c r="F153" s="39">
        <v>0</v>
      </c>
      <c r="G153" s="38">
        <v>1</v>
      </c>
      <c r="H153" s="38">
        <v>25</v>
      </c>
      <c r="I153" s="39">
        <v>184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</row>
    <row r="154" spans="1:31" s="34" customFormat="1" ht="20.100000000000001" customHeight="1" x14ac:dyDescent="0.25">
      <c r="A154" s="55" t="s">
        <v>54</v>
      </c>
      <c r="B154" s="13">
        <f>SUM(B155:B157)</f>
        <v>2241</v>
      </c>
      <c r="C154" s="13">
        <f t="shared" ref="C154:I154" si="44">SUM(C155:C157)</f>
        <v>6</v>
      </c>
      <c r="D154" s="13">
        <f t="shared" si="44"/>
        <v>6</v>
      </c>
      <c r="E154" s="13">
        <f t="shared" si="44"/>
        <v>1151</v>
      </c>
      <c r="F154" s="13">
        <f t="shared" si="44"/>
        <v>666</v>
      </c>
      <c r="G154" s="13">
        <f t="shared" si="44"/>
        <v>3</v>
      </c>
      <c r="H154" s="13">
        <f t="shared" si="44"/>
        <v>7</v>
      </c>
      <c r="I154" s="22">
        <f t="shared" si="44"/>
        <v>424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</row>
    <row r="155" spans="1:31" s="34" customFormat="1" ht="20.100000000000001" customHeight="1" x14ac:dyDescent="0.25">
      <c r="A155" s="56" t="s">
        <v>13</v>
      </c>
      <c r="B155" s="13">
        <f>+E155+F155+I155</f>
        <v>286</v>
      </c>
      <c r="C155" s="2">
        <v>2</v>
      </c>
      <c r="D155" s="2">
        <v>2</v>
      </c>
      <c r="E155" s="2">
        <v>201</v>
      </c>
      <c r="F155" s="2">
        <v>85</v>
      </c>
      <c r="G155" s="2">
        <v>0</v>
      </c>
      <c r="H155" s="2">
        <v>0</v>
      </c>
      <c r="I155" s="21">
        <v>0</v>
      </c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</row>
    <row r="156" spans="1:31" s="34" customFormat="1" ht="20.100000000000001" customHeight="1" x14ac:dyDescent="0.25">
      <c r="A156" s="56" t="s">
        <v>32</v>
      </c>
      <c r="B156" s="13">
        <f>+E156+F156+I156</f>
        <v>1334</v>
      </c>
      <c r="C156" s="35">
        <v>4</v>
      </c>
      <c r="D156" s="36">
        <v>4</v>
      </c>
      <c r="E156" s="35">
        <v>950</v>
      </c>
      <c r="F156" s="36">
        <v>20</v>
      </c>
      <c r="G156" s="35">
        <v>2</v>
      </c>
      <c r="H156" s="35">
        <v>3</v>
      </c>
      <c r="I156" s="36">
        <v>364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</row>
    <row r="157" spans="1:31" s="34" customFormat="1" ht="19.5" customHeight="1" x14ac:dyDescent="0.25">
      <c r="A157" s="56" t="s">
        <v>31</v>
      </c>
      <c r="B157" s="13">
        <f>+E157+F157+I157</f>
        <v>621</v>
      </c>
      <c r="C157" s="38">
        <v>0</v>
      </c>
      <c r="D157" s="39">
        <v>0</v>
      </c>
      <c r="E157" s="38">
        <v>0</v>
      </c>
      <c r="F157" s="44">
        <v>561</v>
      </c>
      <c r="G157" s="38">
        <v>1</v>
      </c>
      <c r="H157" s="38">
        <v>4</v>
      </c>
      <c r="I157" s="39">
        <v>60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</row>
    <row r="158" spans="1:31" s="34" customFormat="1" ht="26.25" customHeight="1" x14ac:dyDescent="0.25">
      <c r="A158" s="53" t="s">
        <v>25</v>
      </c>
      <c r="B158" s="13">
        <f>+B159+B191</f>
        <v>441857</v>
      </c>
      <c r="C158" s="58">
        <f>+C159+C191</f>
        <v>2912</v>
      </c>
      <c r="D158" s="58">
        <f t="shared" ref="D158:I158" si="45">+D159+D191</f>
        <v>3281</v>
      </c>
      <c r="E158" s="58">
        <f t="shared" si="45"/>
        <v>186473</v>
      </c>
      <c r="F158" s="41">
        <f t="shared" si="45"/>
        <v>218861</v>
      </c>
      <c r="G158" s="58">
        <f t="shared" si="45"/>
        <v>1858</v>
      </c>
      <c r="H158" s="58">
        <f t="shared" si="45"/>
        <v>2467</v>
      </c>
      <c r="I158" s="64">
        <f t="shared" si="45"/>
        <v>36931</v>
      </c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</row>
    <row r="159" spans="1:31" s="34" customFormat="1" ht="20.100000000000001" customHeight="1" x14ac:dyDescent="0.25">
      <c r="A159" s="54" t="s">
        <v>26</v>
      </c>
      <c r="B159" s="13">
        <f t="shared" ref="B159:I159" si="46">B160+B164+B168+B172+B176+B180+B183+B187</f>
        <v>148492</v>
      </c>
      <c r="C159" s="59">
        <f t="shared" si="46"/>
        <v>1171</v>
      </c>
      <c r="D159" s="59">
        <f t="shared" si="46"/>
        <v>1407</v>
      </c>
      <c r="E159" s="59">
        <f t="shared" si="46"/>
        <v>82859</v>
      </c>
      <c r="F159" s="59">
        <f t="shared" si="46"/>
        <v>46716</v>
      </c>
      <c r="G159" s="59">
        <f t="shared" si="46"/>
        <v>976</v>
      </c>
      <c r="H159" s="58">
        <f t="shared" si="46"/>
        <v>1548</v>
      </c>
      <c r="I159" s="64">
        <f t="shared" si="46"/>
        <v>19325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</row>
    <row r="160" spans="1:31" s="34" customFormat="1" ht="20.100000000000001" customHeight="1" x14ac:dyDescent="0.25">
      <c r="A160" s="55" t="s">
        <v>12</v>
      </c>
      <c r="B160" s="13">
        <f>SUM(B161:B163)</f>
        <v>92074</v>
      </c>
      <c r="C160" s="40">
        <f>SUM(C161:C163)</f>
        <v>1095</v>
      </c>
      <c r="D160" s="40">
        <f t="shared" ref="D160:I160" si="47">SUM(D161:D163)</f>
        <v>1095</v>
      </c>
      <c r="E160" s="40">
        <f t="shared" si="47"/>
        <v>56321</v>
      </c>
      <c r="F160" s="40">
        <f t="shared" si="47"/>
        <v>24806</v>
      </c>
      <c r="G160" s="40">
        <f t="shared" si="47"/>
        <v>884</v>
      </c>
      <c r="H160" s="40">
        <f t="shared" si="47"/>
        <v>884</v>
      </c>
      <c r="I160" s="41">
        <f t="shared" si="47"/>
        <v>10947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</row>
    <row r="161" spans="1:31" s="34" customFormat="1" ht="20.100000000000001" customHeight="1" x14ac:dyDescent="0.25">
      <c r="A161" s="56" t="s">
        <v>13</v>
      </c>
      <c r="B161" s="13">
        <f>+E161+F161+I161</f>
        <v>28086</v>
      </c>
      <c r="C161" s="35">
        <v>396</v>
      </c>
      <c r="D161" s="36">
        <v>396</v>
      </c>
      <c r="E161" s="35">
        <v>18760</v>
      </c>
      <c r="F161" s="36">
        <v>4683</v>
      </c>
      <c r="G161" s="35">
        <v>395</v>
      </c>
      <c r="H161" s="35">
        <v>395</v>
      </c>
      <c r="I161" s="36">
        <v>4643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</row>
    <row r="162" spans="1:31" s="34" customFormat="1" ht="20.100000000000001" customHeight="1" x14ac:dyDescent="0.25">
      <c r="A162" s="56" t="s">
        <v>32</v>
      </c>
      <c r="B162" s="13">
        <f>+E162+F162+I162</f>
        <v>27829</v>
      </c>
      <c r="C162" s="35">
        <v>412</v>
      </c>
      <c r="D162" s="36">
        <v>412</v>
      </c>
      <c r="E162" s="35">
        <v>17491</v>
      </c>
      <c r="F162" s="36">
        <v>8870</v>
      </c>
      <c r="G162" s="35">
        <v>149</v>
      </c>
      <c r="H162" s="35">
        <v>149</v>
      </c>
      <c r="I162" s="36">
        <v>1468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</row>
    <row r="163" spans="1:31" s="34" customFormat="1" ht="20.100000000000001" customHeight="1" x14ac:dyDescent="0.25">
      <c r="A163" s="56" t="s">
        <v>31</v>
      </c>
      <c r="B163" s="13">
        <f>+E163+F163+I163</f>
        <v>36159</v>
      </c>
      <c r="C163" s="35">
        <v>287</v>
      </c>
      <c r="D163" s="36">
        <v>287</v>
      </c>
      <c r="E163" s="35">
        <v>20070</v>
      </c>
      <c r="F163" s="36">
        <v>11253</v>
      </c>
      <c r="G163" s="35">
        <v>340</v>
      </c>
      <c r="H163" s="35">
        <v>340</v>
      </c>
      <c r="I163" s="36">
        <v>4836</v>
      </c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  <row r="164" spans="1:31" s="34" customFormat="1" ht="20.100000000000001" customHeight="1" x14ac:dyDescent="0.25">
      <c r="A164" s="55" t="s">
        <v>20</v>
      </c>
      <c r="B164" s="13">
        <f>SUM(B165:B167)</f>
        <v>6301</v>
      </c>
      <c r="C164" s="40">
        <f>SUM(C165:C167)</f>
        <v>31</v>
      </c>
      <c r="D164" s="40">
        <f t="shared" ref="D164:I164" si="48">SUM(D165:D167)</f>
        <v>62</v>
      </c>
      <c r="E164" s="40">
        <f t="shared" si="48"/>
        <v>3144</v>
      </c>
      <c r="F164" s="40">
        <f t="shared" si="48"/>
        <v>2302</v>
      </c>
      <c r="G164" s="40">
        <f t="shared" si="48"/>
        <v>46</v>
      </c>
      <c r="H164" s="40">
        <f t="shared" si="48"/>
        <v>92</v>
      </c>
      <c r="I164" s="41">
        <f t="shared" si="48"/>
        <v>855</v>
      </c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</row>
    <row r="165" spans="1:31" s="34" customFormat="1" ht="20.100000000000001" customHeight="1" x14ac:dyDescent="0.25">
      <c r="A165" s="56" t="s">
        <v>13</v>
      </c>
      <c r="B165" s="13">
        <f>+E165+F165+I165</f>
        <v>1471</v>
      </c>
      <c r="C165" s="35">
        <v>5</v>
      </c>
      <c r="D165" s="36">
        <v>10</v>
      </c>
      <c r="E165" s="35">
        <v>888</v>
      </c>
      <c r="F165" s="36">
        <v>357</v>
      </c>
      <c r="G165" s="35">
        <v>26</v>
      </c>
      <c r="H165" s="35">
        <v>52</v>
      </c>
      <c r="I165" s="36">
        <v>226</v>
      </c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</row>
    <row r="166" spans="1:31" s="34" customFormat="1" ht="20.100000000000001" customHeight="1" x14ac:dyDescent="0.25">
      <c r="A166" s="56" t="s">
        <v>32</v>
      </c>
      <c r="B166" s="13">
        <f>+E166+F166+I166</f>
        <v>2407</v>
      </c>
      <c r="C166" s="35">
        <v>19</v>
      </c>
      <c r="D166" s="36">
        <v>38</v>
      </c>
      <c r="E166" s="35">
        <v>1667</v>
      </c>
      <c r="F166" s="36">
        <v>708</v>
      </c>
      <c r="G166" s="35">
        <v>3</v>
      </c>
      <c r="H166" s="35">
        <v>6</v>
      </c>
      <c r="I166" s="36">
        <v>32</v>
      </c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</row>
    <row r="167" spans="1:31" s="34" customFormat="1" ht="20.100000000000001" customHeight="1" x14ac:dyDescent="0.25">
      <c r="A167" s="56" t="s">
        <v>31</v>
      </c>
      <c r="B167" s="13">
        <f>+E167+F167+I167</f>
        <v>2423</v>
      </c>
      <c r="C167" s="35">
        <v>7</v>
      </c>
      <c r="D167" s="36">
        <v>14</v>
      </c>
      <c r="E167" s="35">
        <v>589</v>
      </c>
      <c r="F167" s="36">
        <v>1237</v>
      </c>
      <c r="G167" s="35">
        <v>17</v>
      </c>
      <c r="H167" s="35">
        <v>34</v>
      </c>
      <c r="I167" s="36">
        <v>597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</row>
    <row r="168" spans="1:31" s="34" customFormat="1" ht="20.100000000000001" customHeight="1" x14ac:dyDescent="0.25">
      <c r="A168" s="55" t="s">
        <v>33</v>
      </c>
      <c r="B168" s="13">
        <f>SUM(B169:B171)</f>
        <v>15893</v>
      </c>
      <c r="C168" s="40">
        <f>SUM(C169:C171)</f>
        <v>22</v>
      </c>
      <c r="D168" s="40">
        <f t="shared" ref="D168:I168" si="49">SUM(D169:D171)</f>
        <v>135</v>
      </c>
      <c r="E168" s="40">
        <f t="shared" si="49"/>
        <v>3950</v>
      </c>
      <c r="F168" s="40">
        <f t="shared" si="49"/>
        <v>8436</v>
      </c>
      <c r="G168" s="40">
        <f t="shared" si="49"/>
        <v>36</v>
      </c>
      <c r="H168" s="40">
        <f t="shared" si="49"/>
        <v>536</v>
      </c>
      <c r="I168" s="41">
        <f t="shared" si="49"/>
        <v>3507</v>
      </c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</row>
    <row r="169" spans="1:31" s="34" customFormat="1" ht="20.100000000000001" customHeight="1" x14ac:dyDescent="0.25">
      <c r="A169" s="56" t="s">
        <v>13</v>
      </c>
      <c r="B169" s="13">
        <f>+E169+F169+I169</f>
        <v>8025</v>
      </c>
      <c r="C169" s="35">
        <v>15</v>
      </c>
      <c r="D169" s="36">
        <v>87</v>
      </c>
      <c r="E169" s="35">
        <v>3226</v>
      </c>
      <c r="F169" s="36">
        <v>2620</v>
      </c>
      <c r="G169" s="35">
        <v>20</v>
      </c>
      <c r="H169" s="35">
        <v>145</v>
      </c>
      <c r="I169" s="36">
        <v>2179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</row>
    <row r="170" spans="1:31" s="34" customFormat="1" ht="20.100000000000001" customHeight="1" x14ac:dyDescent="0.25">
      <c r="A170" s="56" t="s">
        <v>32</v>
      </c>
      <c r="B170" s="13">
        <f>+E170+F170+I170</f>
        <v>5174</v>
      </c>
      <c r="C170" s="35">
        <v>5</v>
      </c>
      <c r="D170" s="36">
        <v>20</v>
      </c>
      <c r="E170" s="35">
        <v>310</v>
      </c>
      <c r="F170" s="36">
        <v>3996</v>
      </c>
      <c r="G170" s="35">
        <v>11</v>
      </c>
      <c r="H170" s="35">
        <v>204</v>
      </c>
      <c r="I170" s="36">
        <v>868</v>
      </c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</row>
    <row r="171" spans="1:31" s="34" customFormat="1" ht="20.100000000000001" customHeight="1" x14ac:dyDescent="0.25">
      <c r="A171" s="56" t="s">
        <v>31</v>
      </c>
      <c r="B171" s="13">
        <f>+E171+F171+I171</f>
        <v>2694</v>
      </c>
      <c r="C171" s="35">
        <v>2</v>
      </c>
      <c r="D171" s="36">
        <v>28</v>
      </c>
      <c r="E171" s="35">
        <v>414</v>
      </c>
      <c r="F171" s="36">
        <v>1820</v>
      </c>
      <c r="G171" s="35">
        <v>5</v>
      </c>
      <c r="H171" s="35">
        <v>187</v>
      </c>
      <c r="I171" s="36">
        <v>460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</row>
    <row r="172" spans="1:31" s="34" customFormat="1" ht="20.100000000000001" customHeight="1" x14ac:dyDescent="0.25">
      <c r="A172" s="55" t="s">
        <v>14</v>
      </c>
      <c r="B172" s="13">
        <f>SUM(B173:B175)</f>
        <v>27675</v>
      </c>
      <c r="C172" s="40">
        <f>SUM(C173:C175)</f>
        <v>18</v>
      </c>
      <c r="D172" s="40">
        <f t="shared" ref="D172:I172" si="50">SUM(D173:D175)</f>
        <v>98</v>
      </c>
      <c r="E172" s="40">
        <f t="shared" si="50"/>
        <v>17639</v>
      </c>
      <c r="F172" s="40">
        <f t="shared" si="50"/>
        <v>6069</v>
      </c>
      <c r="G172" s="40">
        <f t="shared" si="50"/>
        <v>8</v>
      </c>
      <c r="H172" s="40">
        <f t="shared" si="50"/>
        <v>34</v>
      </c>
      <c r="I172" s="41">
        <f t="shared" si="50"/>
        <v>3967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</row>
    <row r="173" spans="1:31" s="34" customFormat="1" ht="20.100000000000001" customHeight="1" x14ac:dyDescent="0.25">
      <c r="A173" s="56" t="s">
        <v>13</v>
      </c>
      <c r="B173" s="13">
        <f>+E173+F173+I173</f>
        <v>6522</v>
      </c>
      <c r="C173" s="35">
        <v>9</v>
      </c>
      <c r="D173" s="36">
        <v>68</v>
      </c>
      <c r="E173" s="35">
        <v>4269</v>
      </c>
      <c r="F173" s="36">
        <v>2096</v>
      </c>
      <c r="G173" s="35">
        <v>2</v>
      </c>
      <c r="H173" s="35">
        <v>8</v>
      </c>
      <c r="I173" s="36">
        <v>157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</row>
    <row r="174" spans="1:31" s="34" customFormat="1" ht="20.100000000000001" customHeight="1" x14ac:dyDescent="0.25">
      <c r="A174" s="56" t="s">
        <v>32</v>
      </c>
      <c r="B174" s="13">
        <f>+E174+F174+I174</f>
        <v>10779</v>
      </c>
      <c r="C174" s="35">
        <v>3</v>
      </c>
      <c r="D174" s="36">
        <v>13</v>
      </c>
      <c r="E174" s="35">
        <v>4511</v>
      </c>
      <c r="F174" s="36">
        <v>2679</v>
      </c>
      <c r="G174" s="35">
        <v>3</v>
      </c>
      <c r="H174" s="35">
        <v>4</v>
      </c>
      <c r="I174" s="36">
        <v>3589</v>
      </c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</row>
    <row r="175" spans="1:31" s="34" customFormat="1" ht="20.100000000000001" customHeight="1" x14ac:dyDescent="0.25">
      <c r="A175" s="56" t="s">
        <v>31</v>
      </c>
      <c r="B175" s="13">
        <f>+E175+F175+I175</f>
        <v>10374</v>
      </c>
      <c r="C175" s="35">
        <v>6</v>
      </c>
      <c r="D175" s="36">
        <v>17</v>
      </c>
      <c r="E175" s="35">
        <v>8859</v>
      </c>
      <c r="F175" s="36">
        <v>1294</v>
      </c>
      <c r="G175" s="35">
        <v>3</v>
      </c>
      <c r="H175" s="35">
        <v>22</v>
      </c>
      <c r="I175" s="36">
        <v>221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</row>
    <row r="176" spans="1:31" s="34" customFormat="1" ht="20.100000000000001" customHeight="1" x14ac:dyDescent="0.25">
      <c r="A176" s="55" t="s">
        <v>15</v>
      </c>
      <c r="B176" s="13">
        <f>SUM(B177:B178)</f>
        <v>1076</v>
      </c>
      <c r="C176" s="40">
        <f>SUM(C177:C179)</f>
        <v>0</v>
      </c>
      <c r="D176" s="40">
        <f t="shared" ref="D176:I176" si="51">SUM(D177:D179)</f>
        <v>0</v>
      </c>
      <c r="E176" s="40">
        <f t="shared" si="51"/>
        <v>0</v>
      </c>
      <c r="F176" s="40">
        <f t="shared" si="51"/>
        <v>1470</v>
      </c>
      <c r="G176" s="40">
        <f t="shared" si="51"/>
        <v>1</v>
      </c>
      <c r="H176" s="40">
        <f t="shared" si="51"/>
        <v>1</v>
      </c>
      <c r="I176" s="41">
        <f t="shared" si="51"/>
        <v>14</v>
      </c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</row>
    <row r="177" spans="1:31" s="34" customFormat="1" ht="20.100000000000001" customHeight="1" x14ac:dyDescent="0.25">
      <c r="A177" s="56" t="s">
        <v>13</v>
      </c>
      <c r="B177" s="13">
        <f>+E177+F177+I177</f>
        <v>450</v>
      </c>
      <c r="C177" s="35">
        <v>0</v>
      </c>
      <c r="D177" s="36">
        <v>0</v>
      </c>
      <c r="E177" s="35">
        <v>0</v>
      </c>
      <c r="F177" s="36">
        <v>450</v>
      </c>
      <c r="G177" s="35">
        <v>0</v>
      </c>
      <c r="H177" s="35">
        <v>0</v>
      </c>
      <c r="I177" s="36">
        <v>0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</row>
    <row r="178" spans="1:31" s="34" customFormat="1" ht="17.25" customHeight="1" x14ac:dyDescent="0.25">
      <c r="A178" s="56" t="s">
        <v>32</v>
      </c>
      <c r="B178" s="13">
        <f>+E178+F178+I178</f>
        <v>626</v>
      </c>
      <c r="C178" s="35">
        <v>0</v>
      </c>
      <c r="D178" s="36">
        <v>0</v>
      </c>
      <c r="E178" s="35">
        <v>0</v>
      </c>
      <c r="F178" s="36">
        <v>612</v>
      </c>
      <c r="G178" s="35">
        <v>1</v>
      </c>
      <c r="H178" s="35">
        <v>1</v>
      </c>
      <c r="I178" s="36">
        <v>14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</row>
    <row r="179" spans="1:31" s="34" customFormat="1" ht="17.25" customHeight="1" x14ac:dyDescent="0.25">
      <c r="A179" s="56" t="s">
        <v>31</v>
      </c>
      <c r="B179" s="13">
        <f>+E179+F179+I179</f>
        <v>408</v>
      </c>
      <c r="C179" s="35">
        <v>0</v>
      </c>
      <c r="D179" s="36">
        <v>0</v>
      </c>
      <c r="E179" s="35">
        <v>0</v>
      </c>
      <c r="F179" s="36">
        <v>408</v>
      </c>
      <c r="G179" s="35">
        <v>0</v>
      </c>
      <c r="H179" s="35">
        <v>0</v>
      </c>
      <c r="I179" s="36">
        <v>0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</row>
    <row r="180" spans="1:31" s="34" customFormat="1" ht="20.100000000000001" customHeight="1" x14ac:dyDescent="0.25">
      <c r="A180" s="55" t="s">
        <v>27</v>
      </c>
      <c r="B180" s="13">
        <f>SUM(B181:B182)</f>
        <v>287</v>
      </c>
      <c r="C180" s="40">
        <f t="shared" ref="C180:I180" si="52">SUM(C181:C182)</f>
        <v>0</v>
      </c>
      <c r="D180" s="41">
        <f t="shared" si="52"/>
        <v>0</v>
      </c>
      <c r="E180" s="40">
        <f t="shared" si="52"/>
        <v>0</v>
      </c>
      <c r="F180" s="41">
        <f t="shared" si="52"/>
        <v>252</v>
      </c>
      <c r="G180" s="40">
        <f t="shared" si="52"/>
        <v>1</v>
      </c>
      <c r="H180" s="40">
        <f t="shared" si="52"/>
        <v>1</v>
      </c>
      <c r="I180" s="41">
        <f t="shared" si="52"/>
        <v>35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</row>
    <row r="181" spans="1:31" s="34" customFormat="1" ht="20.100000000000001" customHeight="1" x14ac:dyDescent="0.25">
      <c r="A181" s="56" t="s">
        <v>13</v>
      </c>
      <c r="B181" s="13">
        <f>+E181+F181+I181</f>
        <v>252</v>
      </c>
      <c r="C181" s="35">
        <v>0</v>
      </c>
      <c r="D181" s="36">
        <v>0</v>
      </c>
      <c r="E181" s="35">
        <v>0</v>
      </c>
      <c r="F181" s="36">
        <v>252</v>
      </c>
      <c r="G181" s="35">
        <v>0</v>
      </c>
      <c r="H181" s="35">
        <v>0</v>
      </c>
      <c r="I181" s="36">
        <v>0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  <row r="182" spans="1:31" s="34" customFormat="1" ht="20.100000000000001" customHeight="1" x14ac:dyDescent="0.25">
      <c r="A182" s="56" t="s">
        <v>32</v>
      </c>
      <c r="B182" s="13">
        <f>+E182+F182+I182</f>
        <v>35</v>
      </c>
      <c r="C182" s="35">
        <v>0</v>
      </c>
      <c r="D182" s="36">
        <v>0</v>
      </c>
      <c r="E182" s="35">
        <v>0</v>
      </c>
      <c r="F182" s="36">
        <v>0</v>
      </c>
      <c r="G182" s="35">
        <v>1</v>
      </c>
      <c r="H182" s="35">
        <v>1</v>
      </c>
      <c r="I182" s="36">
        <v>35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</row>
    <row r="183" spans="1:31" s="34" customFormat="1" ht="20.100000000000001" customHeight="1" x14ac:dyDescent="0.25">
      <c r="A183" s="55" t="s">
        <v>16</v>
      </c>
      <c r="B183" s="13">
        <f>SUM(B184:B186)</f>
        <v>1563</v>
      </c>
      <c r="C183" s="40">
        <f>SUM(C184:C186)</f>
        <v>2</v>
      </c>
      <c r="D183" s="40">
        <f t="shared" ref="D183:I183" si="53">SUM(D184:D186)</f>
        <v>9</v>
      </c>
      <c r="E183" s="40">
        <f t="shared" si="53"/>
        <v>359</v>
      </c>
      <c r="F183" s="40">
        <f t="shared" si="53"/>
        <v>1204</v>
      </c>
      <c r="G183" s="40">
        <f t="shared" si="53"/>
        <v>0</v>
      </c>
      <c r="H183" s="40">
        <f t="shared" si="53"/>
        <v>0</v>
      </c>
      <c r="I183" s="41">
        <f t="shared" si="53"/>
        <v>0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</row>
    <row r="184" spans="1:31" s="34" customFormat="1" ht="20.100000000000001" customHeight="1" x14ac:dyDescent="0.25">
      <c r="A184" s="56" t="s">
        <v>13</v>
      </c>
      <c r="B184" s="13">
        <f>+E184+F184+I184</f>
        <v>534</v>
      </c>
      <c r="C184" s="35">
        <v>1</v>
      </c>
      <c r="D184" s="36">
        <v>8</v>
      </c>
      <c r="E184" s="35">
        <v>189</v>
      </c>
      <c r="F184" s="36">
        <v>345</v>
      </c>
      <c r="G184" s="35">
        <v>0</v>
      </c>
      <c r="H184" s="35">
        <v>0</v>
      </c>
      <c r="I184" s="36">
        <v>0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</row>
    <row r="185" spans="1:31" s="34" customFormat="1" ht="20.100000000000001" customHeight="1" x14ac:dyDescent="0.25">
      <c r="A185" s="56" t="s">
        <v>32</v>
      </c>
      <c r="B185" s="13">
        <f>+E185+F185+I185</f>
        <v>242</v>
      </c>
      <c r="C185" s="35">
        <v>0</v>
      </c>
      <c r="D185" s="36">
        <v>0</v>
      </c>
      <c r="E185" s="35">
        <v>0</v>
      </c>
      <c r="F185" s="36">
        <v>242</v>
      </c>
      <c r="G185" s="35">
        <v>0</v>
      </c>
      <c r="H185" s="35">
        <v>0</v>
      </c>
      <c r="I185" s="36">
        <v>0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</row>
    <row r="186" spans="1:31" s="34" customFormat="1" ht="20.100000000000001" customHeight="1" x14ac:dyDescent="0.25">
      <c r="A186" s="56" t="s">
        <v>31</v>
      </c>
      <c r="B186" s="13">
        <f>+E186+F186+I186</f>
        <v>787</v>
      </c>
      <c r="C186" s="35">
        <v>1</v>
      </c>
      <c r="D186" s="36">
        <v>1</v>
      </c>
      <c r="E186" s="35">
        <v>170</v>
      </c>
      <c r="F186" s="36">
        <v>617</v>
      </c>
      <c r="G186" s="35">
        <v>0</v>
      </c>
      <c r="H186" s="35">
        <v>0</v>
      </c>
      <c r="I186" s="36">
        <v>0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</row>
    <row r="187" spans="1:31" s="34" customFormat="1" ht="20.100000000000001" customHeight="1" x14ac:dyDescent="0.25">
      <c r="A187" s="55" t="s">
        <v>55</v>
      </c>
      <c r="B187" s="13">
        <f>SUM(B188:B190)</f>
        <v>3623</v>
      </c>
      <c r="C187" s="40">
        <f>SUM(C188:C190)</f>
        <v>3</v>
      </c>
      <c r="D187" s="40">
        <f t="shared" ref="D187:I187" si="54">SUM(D188:D190)</f>
        <v>8</v>
      </c>
      <c r="E187" s="40">
        <f t="shared" si="54"/>
        <v>1446</v>
      </c>
      <c r="F187" s="40">
        <f t="shared" si="54"/>
        <v>2177</v>
      </c>
      <c r="G187" s="40">
        <f t="shared" si="54"/>
        <v>0</v>
      </c>
      <c r="H187" s="40">
        <f t="shared" si="54"/>
        <v>0</v>
      </c>
      <c r="I187" s="41">
        <f t="shared" si="54"/>
        <v>0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</row>
    <row r="188" spans="1:31" s="34" customFormat="1" ht="20.100000000000001" customHeight="1" x14ac:dyDescent="0.25">
      <c r="A188" s="56" t="s">
        <v>13</v>
      </c>
      <c r="B188" s="13">
        <f>+E188+F188+I188</f>
        <v>861</v>
      </c>
      <c r="C188" s="35">
        <v>2</v>
      </c>
      <c r="D188" s="36">
        <v>7</v>
      </c>
      <c r="E188" s="35">
        <v>861</v>
      </c>
      <c r="F188" s="36">
        <v>0</v>
      </c>
      <c r="G188" s="35">
        <v>0</v>
      </c>
      <c r="H188" s="35">
        <v>0</v>
      </c>
      <c r="I188" s="36">
        <v>0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</row>
    <row r="189" spans="1:31" s="34" customFormat="1" ht="20.100000000000001" customHeight="1" x14ac:dyDescent="0.25">
      <c r="A189" s="56" t="s">
        <v>32</v>
      </c>
      <c r="B189" s="13">
        <f>+E189+F189+I189</f>
        <v>388</v>
      </c>
      <c r="C189" s="35">
        <v>0</v>
      </c>
      <c r="D189" s="36">
        <v>0</v>
      </c>
      <c r="E189" s="35">
        <v>0</v>
      </c>
      <c r="F189" s="36">
        <v>388</v>
      </c>
      <c r="G189" s="35">
        <v>0</v>
      </c>
      <c r="H189" s="35">
        <v>0</v>
      </c>
      <c r="I189" s="36">
        <v>0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</row>
    <row r="190" spans="1:31" s="34" customFormat="1" ht="20.100000000000001" customHeight="1" x14ac:dyDescent="0.25">
      <c r="A190" s="56" t="s">
        <v>31</v>
      </c>
      <c r="B190" s="13">
        <f>+E190+F190+I190</f>
        <v>2374</v>
      </c>
      <c r="C190" s="35">
        <v>1</v>
      </c>
      <c r="D190" s="36">
        <v>1</v>
      </c>
      <c r="E190" s="35">
        <v>585</v>
      </c>
      <c r="F190" s="36">
        <v>1789</v>
      </c>
      <c r="G190" s="35">
        <v>0</v>
      </c>
      <c r="H190" s="35">
        <v>0</v>
      </c>
      <c r="I190" s="36">
        <v>0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</row>
    <row r="191" spans="1:31" s="34" customFormat="1" ht="20.100000000000001" customHeight="1" x14ac:dyDescent="0.25">
      <c r="A191" s="54" t="s">
        <v>28</v>
      </c>
      <c r="B191" s="13">
        <f>B192+B197+B199+B202+B222+B210+B218+B226+B229+B214+B206</f>
        <v>293365</v>
      </c>
      <c r="C191" s="13">
        <f>C192+C197+C199+C202+C222+C210+C218+C226+C229+C214+C206</f>
        <v>1741</v>
      </c>
      <c r="D191" s="13">
        <f>D192+D197+D199+D202+D222+D210+D218+D226+D229+D214+D206</f>
        <v>1874</v>
      </c>
      <c r="E191" s="13">
        <f>E192+E197+E199+E202+E222+E210+E218+E226+E229+E214+E206</f>
        <v>103614</v>
      </c>
      <c r="F191" s="13">
        <f>F192+F197+F199+F202+F222+F210+F218+F226+F229+F214+F206</f>
        <v>172145</v>
      </c>
      <c r="G191" s="13">
        <f>G192+G197+G199+G202+G222+G210+G218+G226+G229+G214+G206</f>
        <v>882</v>
      </c>
      <c r="H191" s="13">
        <f>H192+H197+H199+H202+H222+H210+H218+H226+H229+H214+H206</f>
        <v>919</v>
      </c>
      <c r="I191" s="22">
        <f>I192+I197+I199+I202+I222+I210+I218+I226+I229+I214+I206</f>
        <v>17606</v>
      </c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</row>
    <row r="192" spans="1:31" s="34" customFormat="1" ht="20.100000000000001" customHeight="1" x14ac:dyDescent="0.25">
      <c r="A192" s="55" t="s">
        <v>12</v>
      </c>
      <c r="B192" s="13">
        <f>SUM(B193:B195)</f>
        <v>165152</v>
      </c>
      <c r="C192" s="40">
        <f>SUM(C193:C195)</f>
        <v>1700</v>
      </c>
      <c r="D192" s="40">
        <f t="shared" ref="D192:I192" si="55">SUM(D193:D195)</f>
        <v>1700</v>
      </c>
      <c r="E192" s="40">
        <f t="shared" si="55"/>
        <v>78555</v>
      </c>
      <c r="F192" s="40">
        <f t="shared" si="55"/>
        <v>75529</v>
      </c>
      <c r="G192" s="40">
        <f t="shared" si="55"/>
        <v>866</v>
      </c>
      <c r="H192" s="40">
        <f t="shared" si="55"/>
        <v>866</v>
      </c>
      <c r="I192" s="41">
        <f t="shared" si="55"/>
        <v>11068</v>
      </c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</row>
    <row r="193" spans="1:31" s="34" customFormat="1" ht="20.100000000000001" customHeight="1" x14ac:dyDescent="0.25">
      <c r="A193" s="56" t="s">
        <v>13</v>
      </c>
      <c r="B193" s="13">
        <f>+E193+F193+I193</f>
        <v>64197</v>
      </c>
      <c r="C193" s="35">
        <v>1004</v>
      </c>
      <c r="D193" s="36">
        <v>1004</v>
      </c>
      <c r="E193" s="35">
        <v>43358</v>
      </c>
      <c r="F193" s="36">
        <v>12905</v>
      </c>
      <c r="G193" s="35">
        <v>405</v>
      </c>
      <c r="H193" s="35">
        <v>405</v>
      </c>
      <c r="I193" s="36">
        <v>7934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</row>
    <row r="194" spans="1:31" s="34" customFormat="1" ht="20.100000000000001" customHeight="1" x14ac:dyDescent="0.25">
      <c r="A194" s="56" t="s">
        <v>32</v>
      </c>
      <c r="B194" s="13">
        <f>+E194+F194+I194</f>
        <v>54995</v>
      </c>
      <c r="C194" s="35">
        <v>520</v>
      </c>
      <c r="D194" s="36">
        <v>520</v>
      </c>
      <c r="E194" s="35">
        <v>25644</v>
      </c>
      <c r="F194" s="36">
        <v>29351</v>
      </c>
      <c r="G194" s="35">
        <v>0</v>
      </c>
      <c r="H194" s="35">
        <v>0</v>
      </c>
      <c r="I194" s="36">
        <v>0</v>
      </c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</row>
    <row r="195" spans="1:31" s="34" customFormat="1" ht="20.100000000000001" customHeight="1" x14ac:dyDescent="0.25">
      <c r="A195" s="56" t="s">
        <v>31</v>
      </c>
      <c r="B195" s="13">
        <f>+E195+F195+I195</f>
        <v>45960</v>
      </c>
      <c r="C195" s="35">
        <v>176</v>
      </c>
      <c r="D195" s="36">
        <v>176</v>
      </c>
      <c r="E195" s="35">
        <v>9553</v>
      </c>
      <c r="F195" s="36">
        <v>33273</v>
      </c>
      <c r="G195" s="35">
        <v>461</v>
      </c>
      <c r="H195" s="35">
        <v>461</v>
      </c>
      <c r="I195" s="36">
        <v>3134</v>
      </c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</row>
    <row r="196" spans="1:31" s="34" customFormat="1" ht="31.5" customHeight="1" x14ac:dyDescent="0.25">
      <c r="A196" s="54" t="s">
        <v>43</v>
      </c>
      <c r="B196" s="13"/>
      <c r="C196" s="35"/>
      <c r="D196" s="36"/>
      <c r="E196" s="35"/>
      <c r="F196" s="36"/>
      <c r="G196" s="35"/>
      <c r="H196" s="35"/>
      <c r="I196" s="36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</row>
    <row r="197" spans="1:31" ht="20.100000000000001" customHeight="1" x14ac:dyDescent="0.25">
      <c r="A197" s="61" t="s">
        <v>20</v>
      </c>
      <c r="B197" s="13">
        <f>SUM(B198:B198)</f>
        <v>18</v>
      </c>
      <c r="C197" s="13">
        <f t="shared" ref="C197:I197" si="56">SUM(C198:C198)</f>
        <v>0</v>
      </c>
      <c r="D197" s="22">
        <f t="shared" si="56"/>
        <v>0</v>
      </c>
      <c r="E197" s="13">
        <f t="shared" si="56"/>
        <v>0</v>
      </c>
      <c r="F197" s="22">
        <f t="shared" si="56"/>
        <v>0</v>
      </c>
      <c r="G197" s="13">
        <f t="shared" si="56"/>
        <v>3</v>
      </c>
      <c r="H197" s="13">
        <f t="shared" si="56"/>
        <v>6</v>
      </c>
      <c r="I197" s="22">
        <f t="shared" si="56"/>
        <v>18</v>
      </c>
      <c r="K197" s="30"/>
      <c r="L197" s="30"/>
      <c r="M197" s="10"/>
      <c r="N197" s="10"/>
      <c r="O197" s="10"/>
      <c r="P197" s="10"/>
      <c r="Q197" s="10"/>
      <c r="R197" s="10"/>
      <c r="S197" s="10"/>
      <c r="T197" s="10"/>
      <c r="U197" s="10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s="34" customFormat="1" ht="20.100000000000001" customHeight="1" x14ac:dyDescent="0.25">
      <c r="A198" s="56" t="s">
        <v>13</v>
      </c>
      <c r="B198" s="13">
        <f>+E198+F198+I198</f>
        <v>18</v>
      </c>
      <c r="C198" s="35">
        <v>0</v>
      </c>
      <c r="D198" s="36">
        <v>0</v>
      </c>
      <c r="E198" s="35">
        <v>0</v>
      </c>
      <c r="F198" s="36">
        <v>0</v>
      </c>
      <c r="G198" s="35">
        <v>3</v>
      </c>
      <c r="H198" s="35">
        <v>6</v>
      </c>
      <c r="I198" s="36">
        <v>18</v>
      </c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</row>
    <row r="199" spans="1:31" s="34" customFormat="1" ht="20.100000000000001" customHeight="1" x14ac:dyDescent="0.25">
      <c r="A199" s="55" t="s">
        <v>33</v>
      </c>
      <c r="B199" s="13">
        <f>SUM(B200:B201)</f>
        <v>122</v>
      </c>
      <c r="C199" s="40">
        <f>SUM(C200:C201)</f>
        <v>1</v>
      </c>
      <c r="D199" s="40">
        <f t="shared" ref="D199:I199" si="57">SUM(D200:D201)</f>
        <v>3</v>
      </c>
      <c r="E199" s="40">
        <f t="shared" si="57"/>
        <v>92</v>
      </c>
      <c r="F199" s="40">
        <f t="shared" si="57"/>
        <v>30</v>
      </c>
      <c r="G199" s="40">
        <f t="shared" si="57"/>
        <v>0</v>
      </c>
      <c r="H199" s="40">
        <f t="shared" si="57"/>
        <v>0</v>
      </c>
      <c r="I199" s="41">
        <f t="shared" si="57"/>
        <v>0</v>
      </c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</row>
    <row r="200" spans="1:31" s="34" customFormat="1" ht="20.100000000000001" customHeight="1" x14ac:dyDescent="0.25">
      <c r="A200" s="56" t="s">
        <v>13</v>
      </c>
      <c r="B200" s="13">
        <f>+E200+F200+I200</f>
        <v>30</v>
      </c>
      <c r="C200" s="35">
        <v>0</v>
      </c>
      <c r="D200" s="36">
        <v>0</v>
      </c>
      <c r="E200" s="35">
        <v>0</v>
      </c>
      <c r="F200" s="36">
        <v>30</v>
      </c>
      <c r="G200" s="35">
        <v>0</v>
      </c>
      <c r="H200" s="35">
        <v>0</v>
      </c>
      <c r="I200" s="36">
        <v>0</v>
      </c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</row>
    <row r="201" spans="1:31" s="34" customFormat="1" ht="20.100000000000001" customHeight="1" x14ac:dyDescent="0.25">
      <c r="A201" s="56" t="s">
        <v>31</v>
      </c>
      <c r="B201" s="13">
        <f>+E201+F201+I201</f>
        <v>92</v>
      </c>
      <c r="C201" s="35">
        <v>1</v>
      </c>
      <c r="D201" s="36">
        <v>3</v>
      </c>
      <c r="E201" s="35">
        <v>92</v>
      </c>
      <c r="F201" s="36">
        <v>0</v>
      </c>
      <c r="G201" s="35">
        <v>0</v>
      </c>
      <c r="H201" s="35">
        <v>0</v>
      </c>
      <c r="I201" s="36">
        <v>0</v>
      </c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</row>
    <row r="202" spans="1:31" s="34" customFormat="1" ht="20.100000000000001" customHeight="1" x14ac:dyDescent="0.25">
      <c r="A202" s="55" t="s">
        <v>14</v>
      </c>
      <c r="B202" s="13">
        <f>SUM(B203:B205)</f>
        <v>38890</v>
      </c>
      <c r="C202" s="40">
        <f>SUM(C203:C205)</f>
        <v>17</v>
      </c>
      <c r="D202" s="40">
        <f t="shared" ref="D202:I202" si="58">SUM(D203:D205)</f>
        <v>54</v>
      </c>
      <c r="E202" s="40">
        <f t="shared" si="58"/>
        <v>9614</v>
      </c>
      <c r="F202" s="40">
        <f t="shared" si="58"/>
        <v>28775</v>
      </c>
      <c r="G202" s="40">
        <f t="shared" si="58"/>
        <v>5</v>
      </c>
      <c r="H202" s="40">
        <f t="shared" si="58"/>
        <v>21</v>
      </c>
      <c r="I202" s="41">
        <f t="shared" si="58"/>
        <v>501</v>
      </c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</row>
    <row r="203" spans="1:31" s="34" customFormat="1" ht="20.100000000000001" customHeight="1" x14ac:dyDescent="0.25">
      <c r="A203" s="56" t="s">
        <v>13</v>
      </c>
      <c r="B203" s="13">
        <f>+E203+F203+I203</f>
        <v>18331</v>
      </c>
      <c r="C203" s="35">
        <v>7</v>
      </c>
      <c r="D203" s="36">
        <v>20</v>
      </c>
      <c r="E203" s="35">
        <v>6855</v>
      </c>
      <c r="F203" s="36">
        <v>11140</v>
      </c>
      <c r="G203" s="35">
        <v>3</v>
      </c>
      <c r="H203" s="35">
        <v>16</v>
      </c>
      <c r="I203" s="36">
        <v>336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</row>
    <row r="204" spans="1:31" s="34" customFormat="1" ht="20.100000000000001" customHeight="1" x14ac:dyDescent="0.25">
      <c r="A204" s="56" t="s">
        <v>32</v>
      </c>
      <c r="B204" s="13">
        <f>+E204+F204+I204</f>
        <v>8601</v>
      </c>
      <c r="C204" s="35">
        <v>6</v>
      </c>
      <c r="D204" s="36">
        <v>29</v>
      </c>
      <c r="E204" s="35">
        <v>1992</v>
      </c>
      <c r="F204" s="36">
        <v>6609</v>
      </c>
      <c r="G204" s="35">
        <v>0</v>
      </c>
      <c r="H204" s="35">
        <v>0</v>
      </c>
      <c r="I204" s="36">
        <v>0</v>
      </c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</row>
    <row r="205" spans="1:31" s="34" customFormat="1" ht="20.100000000000001" customHeight="1" x14ac:dyDescent="0.25">
      <c r="A205" s="56" t="s">
        <v>31</v>
      </c>
      <c r="B205" s="13">
        <f>+E205+F205+I205</f>
        <v>11958</v>
      </c>
      <c r="C205" s="35">
        <v>4</v>
      </c>
      <c r="D205" s="36">
        <v>5</v>
      </c>
      <c r="E205" s="35">
        <v>767</v>
      </c>
      <c r="F205" s="36">
        <v>11026</v>
      </c>
      <c r="G205" s="35">
        <v>2</v>
      </c>
      <c r="H205" s="35">
        <v>5</v>
      </c>
      <c r="I205" s="36">
        <v>165</v>
      </c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</row>
    <row r="206" spans="1:31" s="34" customFormat="1" ht="20.100000000000001" customHeight="1" x14ac:dyDescent="0.25">
      <c r="A206" s="55" t="s">
        <v>22</v>
      </c>
      <c r="B206" s="13">
        <f>SUM(B207:B209)</f>
        <v>1128</v>
      </c>
      <c r="C206" s="13">
        <f t="shared" ref="C206:I206" si="59">SUM(C207:C209)</f>
        <v>1</v>
      </c>
      <c r="D206" s="13">
        <f t="shared" si="59"/>
        <v>11</v>
      </c>
      <c r="E206" s="13">
        <f t="shared" si="59"/>
        <v>324</v>
      </c>
      <c r="F206" s="13">
        <f t="shared" si="59"/>
        <v>804</v>
      </c>
      <c r="G206" s="13">
        <f t="shared" si="59"/>
        <v>0</v>
      </c>
      <c r="H206" s="13">
        <f t="shared" si="59"/>
        <v>0</v>
      </c>
      <c r="I206" s="22">
        <f t="shared" si="59"/>
        <v>0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</row>
    <row r="207" spans="1:31" s="34" customFormat="1" ht="20.100000000000001" customHeight="1" x14ac:dyDescent="0.25">
      <c r="A207" s="56" t="s">
        <v>13</v>
      </c>
      <c r="B207" s="13">
        <f>+E207+F207+I207</f>
        <v>324</v>
      </c>
      <c r="C207" s="35">
        <v>1</v>
      </c>
      <c r="D207" s="36">
        <v>11</v>
      </c>
      <c r="E207" s="35">
        <v>324</v>
      </c>
      <c r="F207" s="36">
        <v>0</v>
      </c>
      <c r="G207" s="35">
        <v>0</v>
      </c>
      <c r="H207" s="35">
        <v>0</v>
      </c>
      <c r="I207" s="36">
        <v>0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</row>
    <row r="208" spans="1:31" s="34" customFormat="1" ht="20.100000000000001" customHeight="1" x14ac:dyDescent="0.25">
      <c r="A208" s="56" t="s">
        <v>32</v>
      </c>
      <c r="B208" s="13">
        <f>+E208+F208+I208</f>
        <v>600</v>
      </c>
      <c r="C208" s="35">
        <v>0</v>
      </c>
      <c r="D208" s="36">
        <v>0</v>
      </c>
      <c r="E208" s="35">
        <v>0</v>
      </c>
      <c r="F208" s="36">
        <v>600</v>
      </c>
      <c r="G208" s="35">
        <v>0</v>
      </c>
      <c r="H208" s="35">
        <v>0</v>
      </c>
      <c r="I208" s="36">
        <v>0</v>
      </c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</row>
    <row r="209" spans="1:31" s="34" customFormat="1" ht="20.100000000000001" customHeight="1" x14ac:dyDescent="0.25">
      <c r="A209" s="56" t="s">
        <v>31</v>
      </c>
      <c r="B209" s="13">
        <f>+E209+F209+I209</f>
        <v>204</v>
      </c>
      <c r="C209" s="35">
        <v>0</v>
      </c>
      <c r="D209" s="36">
        <v>0</v>
      </c>
      <c r="E209" s="35">
        <v>0</v>
      </c>
      <c r="F209" s="36">
        <v>204</v>
      </c>
      <c r="G209" s="35">
        <v>0</v>
      </c>
      <c r="H209" s="35">
        <v>0</v>
      </c>
      <c r="I209" s="36">
        <v>0</v>
      </c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</row>
    <row r="210" spans="1:31" s="34" customFormat="1" ht="27" customHeight="1" x14ac:dyDescent="0.25">
      <c r="A210" s="55" t="s">
        <v>15</v>
      </c>
      <c r="B210" s="13">
        <f>SUM(B211:B213)</f>
        <v>9297</v>
      </c>
      <c r="C210" s="13">
        <f>SUM(C211:C213)</f>
        <v>8</v>
      </c>
      <c r="D210" s="13">
        <f t="shared" ref="D210:I210" si="60">SUM(D211:D213)</f>
        <v>35</v>
      </c>
      <c r="E210" s="13">
        <f t="shared" si="60"/>
        <v>5913</v>
      </c>
      <c r="F210" s="13">
        <f t="shared" si="60"/>
        <v>2654</v>
      </c>
      <c r="G210" s="13">
        <f t="shared" si="60"/>
        <v>5</v>
      </c>
      <c r="H210" s="13">
        <f t="shared" si="60"/>
        <v>11</v>
      </c>
      <c r="I210" s="22">
        <f t="shared" si="60"/>
        <v>730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</row>
    <row r="211" spans="1:31" s="34" customFormat="1" ht="20.100000000000001" customHeight="1" x14ac:dyDescent="0.25">
      <c r="A211" s="56" t="s">
        <v>13</v>
      </c>
      <c r="B211" s="13">
        <f>+E211+F211+I211</f>
        <v>6138</v>
      </c>
      <c r="C211" s="2">
        <v>4</v>
      </c>
      <c r="D211" s="2">
        <v>29</v>
      </c>
      <c r="E211" s="2">
        <v>5566</v>
      </c>
      <c r="F211" s="36">
        <v>0</v>
      </c>
      <c r="G211" s="2">
        <v>2</v>
      </c>
      <c r="H211" s="2">
        <v>8</v>
      </c>
      <c r="I211" s="21">
        <v>572</v>
      </c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</row>
    <row r="212" spans="1:31" s="34" customFormat="1" ht="27" customHeight="1" x14ac:dyDescent="0.25">
      <c r="A212" s="56" t="s">
        <v>32</v>
      </c>
      <c r="B212" s="13">
        <f>+E212+F212+I212</f>
        <v>1646</v>
      </c>
      <c r="C212" s="35">
        <v>2</v>
      </c>
      <c r="D212" s="36">
        <v>2</v>
      </c>
      <c r="E212" s="35">
        <v>241</v>
      </c>
      <c r="F212" s="36">
        <v>1405</v>
      </c>
      <c r="G212" s="42">
        <v>0</v>
      </c>
      <c r="H212" s="42">
        <v>0</v>
      </c>
      <c r="I212" s="65">
        <v>0</v>
      </c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</row>
    <row r="213" spans="1:31" s="34" customFormat="1" ht="27" customHeight="1" x14ac:dyDescent="0.25">
      <c r="A213" s="56" t="s">
        <v>31</v>
      </c>
      <c r="B213" s="13">
        <f>+E213+F213+I213</f>
        <v>1513</v>
      </c>
      <c r="C213" s="35">
        <v>2</v>
      </c>
      <c r="D213" s="36">
        <v>4</v>
      </c>
      <c r="E213" s="35">
        <v>106</v>
      </c>
      <c r="F213" s="36">
        <v>1249</v>
      </c>
      <c r="G213" s="42">
        <v>3</v>
      </c>
      <c r="H213" s="42">
        <v>3</v>
      </c>
      <c r="I213" s="65">
        <v>158</v>
      </c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</row>
    <row r="214" spans="1:31" s="34" customFormat="1" ht="20.100000000000001" customHeight="1" x14ac:dyDescent="0.25">
      <c r="A214" s="55" t="s">
        <v>27</v>
      </c>
      <c r="B214" s="13">
        <f>SUM(B215:B217)</f>
        <v>4933</v>
      </c>
      <c r="C214" s="13">
        <f t="shared" ref="C214:I214" si="61">SUM(C215:C217)</f>
        <v>6</v>
      </c>
      <c r="D214" s="13">
        <f t="shared" si="61"/>
        <v>6</v>
      </c>
      <c r="E214" s="13">
        <f t="shared" si="61"/>
        <v>2195</v>
      </c>
      <c r="F214" s="13">
        <f t="shared" si="61"/>
        <v>2738</v>
      </c>
      <c r="G214" s="13">
        <f t="shared" si="61"/>
        <v>0</v>
      </c>
      <c r="H214" s="13">
        <f t="shared" si="61"/>
        <v>0</v>
      </c>
      <c r="I214" s="22">
        <f t="shared" si="61"/>
        <v>0</v>
      </c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</row>
    <row r="215" spans="1:31" s="34" customFormat="1" x14ac:dyDescent="0.25">
      <c r="A215" s="56" t="s">
        <v>13</v>
      </c>
      <c r="B215" s="13">
        <f>+E215+F215+I215</f>
        <v>180</v>
      </c>
      <c r="C215" s="38">
        <v>0</v>
      </c>
      <c r="D215" s="38">
        <v>0</v>
      </c>
      <c r="E215" s="38">
        <v>0</v>
      </c>
      <c r="F215" s="38">
        <v>180</v>
      </c>
      <c r="G215" s="38">
        <v>0</v>
      </c>
      <c r="H215" s="38">
        <v>0</v>
      </c>
      <c r="I215" s="39">
        <v>0</v>
      </c>
      <c r="J215" s="10"/>
      <c r="K215" s="10"/>
      <c r="L215" s="30"/>
      <c r="M215" s="10"/>
      <c r="N215" s="10"/>
      <c r="O215" s="10"/>
      <c r="P215" s="10"/>
      <c r="Q215" s="10"/>
      <c r="R215" s="10"/>
      <c r="S215" s="10"/>
      <c r="T215" s="10"/>
      <c r="U215" s="10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</row>
    <row r="216" spans="1:31" s="34" customFormat="1" ht="27" customHeight="1" x14ac:dyDescent="0.25">
      <c r="A216" s="56" t="s">
        <v>32</v>
      </c>
      <c r="B216" s="13">
        <f>+E216+F216+I216</f>
        <v>2195</v>
      </c>
      <c r="C216" s="38">
        <v>6</v>
      </c>
      <c r="D216" s="39">
        <v>6</v>
      </c>
      <c r="E216" s="38">
        <v>2195</v>
      </c>
      <c r="F216" s="39">
        <v>0</v>
      </c>
      <c r="G216" s="38">
        <v>0</v>
      </c>
      <c r="H216" s="38">
        <v>0</v>
      </c>
      <c r="I216" s="39">
        <v>0</v>
      </c>
      <c r="J216" s="30"/>
      <c r="K216" s="30"/>
      <c r="L216" s="30"/>
      <c r="M216" s="30"/>
      <c r="N216" s="10"/>
      <c r="O216" s="10"/>
      <c r="P216" s="10"/>
      <c r="Q216" s="10"/>
      <c r="R216" s="10"/>
      <c r="S216" s="10"/>
      <c r="T216" s="10"/>
      <c r="U216" s="10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</row>
    <row r="217" spans="1:31" s="34" customFormat="1" ht="27" customHeight="1" x14ac:dyDescent="0.25">
      <c r="A217" s="56" t="s">
        <v>31</v>
      </c>
      <c r="B217" s="13">
        <f>+E217+F217+I217</f>
        <v>2558</v>
      </c>
      <c r="C217" s="35">
        <v>0</v>
      </c>
      <c r="D217" s="36">
        <v>0</v>
      </c>
      <c r="E217" s="35">
        <v>0</v>
      </c>
      <c r="F217" s="36">
        <v>2558</v>
      </c>
      <c r="G217" s="42">
        <v>0</v>
      </c>
      <c r="H217" s="42">
        <v>0</v>
      </c>
      <c r="I217" s="65">
        <v>0</v>
      </c>
      <c r="J217" s="30"/>
      <c r="K217" s="30"/>
      <c r="L217" s="30"/>
      <c r="M217" s="30"/>
      <c r="N217" s="10"/>
      <c r="O217" s="10"/>
      <c r="P217" s="10"/>
      <c r="Q217" s="10"/>
      <c r="R217" s="10"/>
      <c r="S217" s="10"/>
      <c r="T217" s="10"/>
      <c r="U217" s="10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</row>
    <row r="218" spans="1:31" s="34" customFormat="1" ht="20.100000000000001" customHeight="1" x14ac:dyDescent="0.25">
      <c r="A218" s="55" t="s">
        <v>16</v>
      </c>
      <c r="B218" s="13">
        <f>SUM(B219:B221)</f>
        <v>6140</v>
      </c>
      <c r="C218" s="58">
        <f>SUM(C219:C221)</f>
        <v>4</v>
      </c>
      <c r="D218" s="58">
        <f t="shared" ref="D218:I218" si="62">SUM(D219:D221)</f>
        <v>59</v>
      </c>
      <c r="E218" s="58">
        <f t="shared" si="62"/>
        <v>4528</v>
      </c>
      <c r="F218" s="58">
        <f t="shared" si="62"/>
        <v>1543</v>
      </c>
      <c r="G218" s="58">
        <f t="shared" si="62"/>
        <v>1</v>
      </c>
      <c r="H218" s="58">
        <f t="shared" si="62"/>
        <v>1</v>
      </c>
      <c r="I218" s="64">
        <f t="shared" si="62"/>
        <v>69</v>
      </c>
      <c r="J218" s="10"/>
      <c r="K218" s="30"/>
      <c r="L218" s="30"/>
      <c r="M218" s="10"/>
      <c r="N218" s="10"/>
      <c r="O218" s="10"/>
      <c r="P218" s="10"/>
      <c r="Q218" s="10"/>
      <c r="R218" s="10"/>
      <c r="S218" s="10"/>
      <c r="T218" s="10"/>
      <c r="U218" s="10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</row>
    <row r="219" spans="1:31" s="34" customFormat="1" ht="20.100000000000001" customHeight="1" x14ac:dyDescent="0.25">
      <c r="A219" s="56" t="s">
        <v>13</v>
      </c>
      <c r="B219" s="13">
        <f>+E219+F219+I219</f>
        <v>366</v>
      </c>
      <c r="C219" s="2">
        <v>0</v>
      </c>
      <c r="D219" s="2">
        <v>0</v>
      </c>
      <c r="E219" s="2">
        <v>0</v>
      </c>
      <c r="F219" s="2">
        <v>297</v>
      </c>
      <c r="G219" s="2">
        <v>1</v>
      </c>
      <c r="H219" s="2">
        <v>1</v>
      </c>
      <c r="I219" s="21">
        <v>69</v>
      </c>
      <c r="J219" s="10"/>
      <c r="K219" s="10"/>
      <c r="L219" s="30"/>
      <c r="M219" s="10"/>
      <c r="N219" s="10"/>
      <c r="O219" s="10"/>
      <c r="P219" s="10"/>
      <c r="Q219" s="10"/>
      <c r="R219" s="10"/>
      <c r="S219" s="10"/>
      <c r="T219" s="10"/>
      <c r="U219" s="10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</row>
    <row r="220" spans="1:31" s="34" customFormat="1" ht="20.100000000000001" customHeight="1" x14ac:dyDescent="0.25">
      <c r="A220" s="56" t="s">
        <v>32</v>
      </c>
      <c r="B220" s="13">
        <f>+E220+F220+I220</f>
        <v>459</v>
      </c>
      <c r="C220" s="2">
        <v>1</v>
      </c>
      <c r="D220" s="2">
        <v>20</v>
      </c>
      <c r="E220" s="2">
        <v>324</v>
      </c>
      <c r="F220" s="2">
        <v>135</v>
      </c>
      <c r="G220" s="2">
        <v>0</v>
      </c>
      <c r="H220" s="2">
        <v>0</v>
      </c>
      <c r="I220" s="21">
        <v>0</v>
      </c>
      <c r="J220" s="10"/>
      <c r="K220" s="3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</row>
    <row r="221" spans="1:31" s="34" customFormat="1" ht="20.100000000000001" customHeight="1" x14ac:dyDescent="0.25">
      <c r="A221" s="56" t="s">
        <v>31</v>
      </c>
      <c r="B221" s="13">
        <f>+E221+F221+I221</f>
        <v>5315</v>
      </c>
      <c r="C221" s="2">
        <v>3</v>
      </c>
      <c r="D221" s="21">
        <v>39</v>
      </c>
      <c r="E221" s="2">
        <v>4204</v>
      </c>
      <c r="F221" s="21">
        <v>1111</v>
      </c>
      <c r="G221" s="2">
        <v>0</v>
      </c>
      <c r="H221" s="2">
        <v>0</v>
      </c>
      <c r="I221" s="21">
        <v>0</v>
      </c>
      <c r="J221" s="10"/>
      <c r="K221" s="3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</row>
    <row r="222" spans="1:31" s="34" customFormat="1" ht="20.100000000000001" customHeight="1" x14ac:dyDescent="0.25">
      <c r="A222" s="55" t="s">
        <v>17</v>
      </c>
      <c r="B222" s="13">
        <f>SUM(B223:B225)</f>
        <v>819</v>
      </c>
      <c r="C222" s="13">
        <f t="shared" ref="C222:I222" si="63">SUM(C223:C225)</f>
        <v>1</v>
      </c>
      <c r="D222" s="13">
        <f t="shared" si="63"/>
        <v>3</v>
      </c>
      <c r="E222" s="13">
        <f t="shared" si="63"/>
        <v>315</v>
      </c>
      <c r="F222" s="13">
        <f t="shared" si="63"/>
        <v>504</v>
      </c>
      <c r="G222" s="13">
        <f t="shared" si="63"/>
        <v>0</v>
      </c>
      <c r="H222" s="13">
        <f t="shared" si="63"/>
        <v>0</v>
      </c>
      <c r="I222" s="22">
        <f t="shared" si="63"/>
        <v>0</v>
      </c>
      <c r="J222" s="10"/>
      <c r="K222" s="10"/>
      <c r="L222" s="30"/>
      <c r="M222" s="10"/>
      <c r="N222" s="10"/>
      <c r="O222" s="10"/>
      <c r="P222" s="10"/>
      <c r="Q222" s="10"/>
      <c r="R222" s="10"/>
      <c r="S222" s="10"/>
      <c r="T222" s="10"/>
      <c r="U222" s="10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</row>
    <row r="223" spans="1:31" s="34" customFormat="1" ht="20.100000000000001" customHeight="1" x14ac:dyDescent="0.25">
      <c r="A223" s="56" t="s">
        <v>13</v>
      </c>
      <c r="B223" s="13">
        <f>+E223+F223+I223</f>
        <v>315</v>
      </c>
      <c r="C223" s="2">
        <v>1</v>
      </c>
      <c r="D223" s="2">
        <v>3</v>
      </c>
      <c r="E223" s="2">
        <v>315</v>
      </c>
      <c r="F223" s="2">
        <v>0</v>
      </c>
      <c r="G223" s="2">
        <v>0</v>
      </c>
      <c r="H223" s="2">
        <v>0</v>
      </c>
      <c r="I223" s="21">
        <v>0</v>
      </c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</row>
    <row r="224" spans="1:31" s="34" customFormat="1" ht="20.100000000000001" customHeight="1" x14ac:dyDescent="0.25">
      <c r="A224" s="56" t="s">
        <v>32</v>
      </c>
      <c r="B224" s="13">
        <f>+E224+F224+I224</f>
        <v>210</v>
      </c>
      <c r="C224" s="2">
        <v>0</v>
      </c>
      <c r="D224" s="2">
        <v>0</v>
      </c>
      <c r="E224" s="2">
        <v>0</v>
      </c>
      <c r="F224" s="2">
        <v>210</v>
      </c>
      <c r="G224" s="2">
        <v>0</v>
      </c>
      <c r="H224" s="2">
        <v>0</v>
      </c>
      <c r="I224" s="21">
        <v>0</v>
      </c>
      <c r="J224" s="10"/>
      <c r="K224" s="10"/>
      <c r="L224" s="10"/>
      <c r="M224" s="30"/>
      <c r="N224" s="10"/>
      <c r="O224" s="10"/>
      <c r="P224" s="10"/>
      <c r="Q224" s="10"/>
      <c r="R224" s="10"/>
      <c r="S224" s="10"/>
      <c r="T224" s="10"/>
      <c r="U224" s="10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</row>
    <row r="225" spans="1:31" s="34" customFormat="1" ht="20.100000000000001" customHeight="1" x14ac:dyDescent="0.25">
      <c r="A225" s="56" t="s">
        <v>31</v>
      </c>
      <c r="B225" s="13">
        <f>+E225+F225+I225</f>
        <v>294</v>
      </c>
      <c r="C225" s="2">
        <v>0</v>
      </c>
      <c r="D225" s="21">
        <v>0</v>
      </c>
      <c r="E225" s="2">
        <v>0</v>
      </c>
      <c r="F225" s="21">
        <v>294</v>
      </c>
      <c r="G225" s="2">
        <v>0</v>
      </c>
      <c r="H225" s="2">
        <v>0</v>
      </c>
      <c r="I225" s="21">
        <v>0</v>
      </c>
      <c r="J225" s="10"/>
      <c r="K225" s="10"/>
      <c r="L225" s="10"/>
      <c r="M225" s="30"/>
      <c r="N225" s="10"/>
      <c r="O225" s="10"/>
      <c r="P225" s="10"/>
      <c r="Q225" s="10"/>
      <c r="R225" s="10"/>
      <c r="S225" s="10"/>
      <c r="T225" s="10"/>
      <c r="U225" s="10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</row>
    <row r="226" spans="1:31" s="34" customFormat="1" ht="20.100000000000001" customHeight="1" x14ac:dyDescent="0.25">
      <c r="A226" s="55" t="s">
        <v>53</v>
      </c>
      <c r="B226" s="37">
        <f t="shared" ref="B226:I226" si="64">SUM(B227:B228)</f>
        <v>15027</v>
      </c>
      <c r="C226" s="58">
        <f t="shared" si="64"/>
        <v>0</v>
      </c>
      <c r="D226" s="58">
        <f t="shared" si="64"/>
        <v>0</v>
      </c>
      <c r="E226" s="58">
        <f t="shared" si="64"/>
        <v>0</v>
      </c>
      <c r="F226" s="58">
        <f t="shared" si="64"/>
        <v>15027</v>
      </c>
      <c r="G226" s="58">
        <f t="shared" si="64"/>
        <v>0</v>
      </c>
      <c r="H226" s="58">
        <f t="shared" si="64"/>
        <v>0</v>
      </c>
      <c r="I226" s="64">
        <f t="shared" si="64"/>
        <v>0</v>
      </c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</row>
    <row r="227" spans="1:31" s="34" customFormat="1" ht="20.100000000000001" customHeight="1" x14ac:dyDescent="0.25">
      <c r="A227" s="56" t="s">
        <v>13</v>
      </c>
      <c r="B227" s="13">
        <f>+E227+F227+I227</f>
        <v>13739</v>
      </c>
      <c r="C227" s="38">
        <v>0</v>
      </c>
      <c r="D227" s="39">
        <v>0</v>
      </c>
      <c r="E227" s="38">
        <v>0</v>
      </c>
      <c r="F227" s="39">
        <v>13739</v>
      </c>
      <c r="G227" s="38">
        <v>0</v>
      </c>
      <c r="H227" s="38">
        <v>0</v>
      </c>
      <c r="I227" s="39">
        <v>0</v>
      </c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</row>
    <row r="228" spans="1:31" s="34" customFormat="1" ht="22.7" customHeight="1" x14ac:dyDescent="0.25">
      <c r="A228" s="56" t="s">
        <v>32</v>
      </c>
      <c r="B228" s="13">
        <f>+E228+F228+I228</f>
        <v>1288</v>
      </c>
      <c r="C228" s="2">
        <v>0</v>
      </c>
      <c r="D228" s="2">
        <v>0</v>
      </c>
      <c r="E228" s="2">
        <v>0</v>
      </c>
      <c r="F228" s="2">
        <v>1288</v>
      </c>
      <c r="G228" s="2">
        <v>0</v>
      </c>
      <c r="H228" s="2">
        <v>0</v>
      </c>
      <c r="I228" s="21">
        <v>0</v>
      </c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</row>
    <row r="229" spans="1:31" s="34" customFormat="1" ht="22.7" customHeight="1" x14ac:dyDescent="0.25">
      <c r="A229" s="55" t="s">
        <v>55</v>
      </c>
      <c r="B229" s="13">
        <f>SUM(B230:B232)</f>
        <v>51839</v>
      </c>
      <c r="C229" s="58">
        <f>SUM(C230:C232)</f>
        <v>3</v>
      </c>
      <c r="D229" s="58">
        <f t="shared" ref="D229:I229" si="65">SUM(D230:D232)</f>
        <v>3</v>
      </c>
      <c r="E229" s="58">
        <f t="shared" si="65"/>
        <v>2078</v>
      </c>
      <c r="F229" s="58">
        <f t="shared" si="65"/>
        <v>44541</v>
      </c>
      <c r="G229" s="58">
        <f t="shared" si="65"/>
        <v>2</v>
      </c>
      <c r="H229" s="58">
        <f t="shared" si="65"/>
        <v>14</v>
      </c>
      <c r="I229" s="64">
        <f t="shared" si="65"/>
        <v>5220</v>
      </c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</row>
    <row r="230" spans="1:31" s="34" customFormat="1" ht="22.7" customHeight="1" x14ac:dyDescent="0.25">
      <c r="A230" s="56" t="s">
        <v>13</v>
      </c>
      <c r="B230" s="13">
        <f>+E230+F230+I230</f>
        <v>43359</v>
      </c>
      <c r="C230" s="2">
        <v>0</v>
      </c>
      <c r="D230" s="2">
        <v>0</v>
      </c>
      <c r="E230" s="2">
        <v>0</v>
      </c>
      <c r="F230" s="2">
        <v>43359</v>
      </c>
      <c r="G230" s="2">
        <v>0</v>
      </c>
      <c r="H230" s="2">
        <v>0</v>
      </c>
      <c r="I230" s="21">
        <v>0</v>
      </c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</row>
    <row r="231" spans="1:31" s="34" customFormat="1" ht="22.7" customHeight="1" x14ac:dyDescent="0.25">
      <c r="A231" s="56" t="s">
        <v>32</v>
      </c>
      <c r="B231" s="37">
        <f>+E231+F231+I231</f>
        <v>753</v>
      </c>
      <c r="C231" s="2">
        <v>0</v>
      </c>
      <c r="D231" s="21">
        <v>0</v>
      </c>
      <c r="E231" s="2">
        <v>0</v>
      </c>
      <c r="F231" s="21">
        <v>753</v>
      </c>
      <c r="G231" s="46">
        <v>0</v>
      </c>
      <c r="H231" s="46">
        <v>0</v>
      </c>
      <c r="I231" s="66">
        <v>0</v>
      </c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</row>
    <row r="232" spans="1:31" s="34" customFormat="1" ht="22.7" customHeight="1" x14ac:dyDescent="0.25">
      <c r="A232" s="56" t="s">
        <v>31</v>
      </c>
      <c r="B232" s="37">
        <f>+E232+F232+I232</f>
        <v>7727</v>
      </c>
      <c r="C232" s="2">
        <v>3</v>
      </c>
      <c r="D232" s="21">
        <v>3</v>
      </c>
      <c r="E232" s="2">
        <v>2078</v>
      </c>
      <c r="F232" s="21">
        <v>429</v>
      </c>
      <c r="G232" s="46">
        <v>2</v>
      </c>
      <c r="H232" s="46">
        <v>14</v>
      </c>
      <c r="I232" s="66">
        <v>5220</v>
      </c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</row>
    <row r="233" spans="1:31" ht="10.5" customHeight="1" x14ac:dyDescent="0.25">
      <c r="A233" s="25"/>
      <c r="B233" s="15"/>
      <c r="C233" s="15"/>
      <c r="D233" s="16"/>
      <c r="E233" s="15"/>
      <c r="F233" s="16"/>
      <c r="G233" s="15"/>
      <c r="H233" s="15"/>
      <c r="I233" s="67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8" customHeight="1" x14ac:dyDescent="0.25">
      <c r="A234" s="4" t="s">
        <v>44</v>
      </c>
      <c r="B234" s="5"/>
      <c r="C234" s="5"/>
      <c r="D234" s="5"/>
      <c r="E234" s="5"/>
      <c r="F234" s="5"/>
      <c r="G234" s="5"/>
      <c r="H234" s="5"/>
      <c r="I234" s="1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x14ac:dyDescent="0.25">
      <c r="A235" s="6" t="s">
        <v>45</v>
      </c>
      <c r="B235" s="5"/>
      <c r="C235" s="5"/>
      <c r="D235" s="5"/>
      <c r="E235" s="5"/>
      <c r="F235" s="5"/>
      <c r="G235" s="5"/>
      <c r="H235" s="5"/>
      <c r="I235" s="1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x14ac:dyDescent="0.25">
      <c r="A236" s="5" t="s">
        <v>41</v>
      </c>
      <c r="B236" s="5"/>
      <c r="C236" s="5"/>
      <c r="D236" s="5"/>
      <c r="E236" s="5"/>
      <c r="F236" s="5"/>
      <c r="G236" s="5"/>
      <c r="H236" s="5"/>
      <c r="I236" s="1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x14ac:dyDescent="0.25">
      <c r="A237" s="5" t="s">
        <v>49</v>
      </c>
      <c r="B237" s="7"/>
      <c r="C237" s="8"/>
      <c r="D237" s="8"/>
      <c r="E237" s="8"/>
      <c r="F237" s="8"/>
      <c r="G237" s="8"/>
      <c r="H237" s="8"/>
      <c r="I237" s="1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x14ac:dyDescent="0.25">
      <c r="A238" s="5" t="s">
        <v>42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x14ac:dyDescent="0.25">
      <c r="A239" s="5" t="s">
        <v>46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x14ac:dyDescent="0.25">
      <c r="A240" s="5" t="s">
        <v>47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x14ac:dyDescent="0.25">
      <c r="A241" s="7" t="s">
        <v>29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x14ac:dyDescent="0.25">
      <c r="A242" s="5" t="s">
        <v>30</v>
      </c>
      <c r="I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x14ac:dyDescent="0.25">
      <c r="A243" s="1" t="s">
        <v>48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x14ac:dyDescent="0.25"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x14ac:dyDescent="0.25"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x14ac:dyDescent="0.25"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x14ac:dyDescent="0.25"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x14ac:dyDescent="0.25"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x14ac:dyDescent="0.25">
      <c r="K249" s="10"/>
    </row>
    <row r="250" spans="1:31" x14ac:dyDescent="0.25">
      <c r="K250" s="10"/>
    </row>
    <row r="251" spans="1:31" x14ac:dyDescent="0.25">
      <c r="K251" s="10"/>
    </row>
    <row r="252" spans="1:31" x14ac:dyDescent="0.25">
      <c r="K252" s="10"/>
    </row>
    <row r="253" spans="1:31" x14ac:dyDescent="0.25">
      <c r="K253" s="10"/>
    </row>
    <row r="254" spans="1:31" x14ac:dyDescent="0.25">
      <c r="K254" s="10"/>
    </row>
    <row r="255" spans="1:31" x14ac:dyDescent="0.25">
      <c r="K255" s="10"/>
    </row>
    <row r="256" spans="1:31" x14ac:dyDescent="0.25">
      <c r="K256" s="10"/>
    </row>
    <row r="257" spans="11:11" x14ac:dyDescent="0.25">
      <c r="K257" s="10"/>
    </row>
    <row r="258" spans="11:11" x14ac:dyDescent="0.25">
      <c r="K258" s="10"/>
    </row>
    <row r="259" spans="11:11" x14ac:dyDescent="0.25">
      <c r="K259" s="10"/>
    </row>
    <row r="260" spans="11:11" x14ac:dyDescent="0.25">
      <c r="K260" s="10"/>
    </row>
    <row r="261" spans="11:11" x14ac:dyDescent="0.25">
      <c r="K261" s="10"/>
    </row>
    <row r="262" spans="11:11" x14ac:dyDescent="0.25">
      <c r="K262" s="10"/>
    </row>
    <row r="263" spans="11:11" x14ac:dyDescent="0.25">
      <c r="K263" s="10"/>
    </row>
    <row r="264" spans="11:11" x14ac:dyDescent="0.25">
      <c r="K264" s="10"/>
    </row>
    <row r="265" spans="11:11" x14ac:dyDescent="0.25">
      <c r="K265" s="10"/>
    </row>
    <row r="266" spans="11:11" x14ac:dyDescent="0.25">
      <c r="K266" s="10"/>
    </row>
    <row r="267" spans="11:11" x14ac:dyDescent="0.25">
      <c r="K267" s="10"/>
    </row>
    <row r="268" spans="11:11" x14ac:dyDescent="0.25">
      <c r="K268" s="10"/>
    </row>
    <row r="269" spans="11:11" x14ac:dyDescent="0.25">
      <c r="K269" s="10"/>
    </row>
    <row r="270" spans="11:11" x14ac:dyDescent="0.25">
      <c r="K270" s="10"/>
    </row>
    <row r="271" spans="11:11" x14ac:dyDescent="0.25">
      <c r="K271" s="10"/>
    </row>
    <row r="272" spans="11:11" x14ac:dyDescent="0.25">
      <c r="K272" s="10"/>
    </row>
    <row r="273" spans="11:11" x14ac:dyDescent="0.25">
      <c r="K273" s="10"/>
    </row>
    <row r="274" spans="11:11" x14ac:dyDescent="0.25">
      <c r="K274" s="10"/>
    </row>
    <row r="275" spans="11:11" x14ac:dyDescent="0.25">
      <c r="K275" s="10"/>
    </row>
  </sheetData>
  <mergeCells count="11">
    <mergeCell ref="A1:I1"/>
    <mergeCell ref="A2:I2"/>
    <mergeCell ref="A3:I3"/>
    <mergeCell ref="A5:I5"/>
    <mergeCell ref="A6:I6"/>
    <mergeCell ref="L53:M53"/>
    <mergeCell ref="A8:A10"/>
    <mergeCell ref="B8:B10"/>
    <mergeCell ref="C8:F8"/>
    <mergeCell ref="G8:I9"/>
    <mergeCell ref="C9:E9"/>
  </mergeCells>
  <pageMargins left="0.74803149606299213" right="0.74803149606299213" top="0.98425196850393704" bottom="0.98425196850393704" header="0.19685039370078741" footer="0"/>
  <pageSetup scale="58" orientation="portrait" r:id="rId1"/>
  <rowBreaks count="1" manualBreakCount="1">
    <brk id="19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Cuadro_3</vt:lpstr>
      <vt:lpstr>Cuadro_3!Área_de_impresión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JEYSON RIVERA</cp:lastModifiedBy>
  <cp:lastPrinted>2025-01-30T11:57:53Z</cp:lastPrinted>
  <dcterms:created xsi:type="dcterms:W3CDTF">2022-03-04T17:09:21Z</dcterms:created>
  <dcterms:modified xsi:type="dcterms:W3CDTF">2025-01-30T11:59:36Z</dcterms:modified>
</cp:coreProperties>
</file>